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0695"/>
  </bookViews>
  <sheets>
    <sheet name="шаблон" sheetId="1" r:id="rId1"/>
  </sheets>
  <definedNames>
    <definedName name="_xlnm._FilterDatabase" localSheetId="0" hidden="1">шаблон!$A$8:$O$8</definedName>
    <definedName name="_xlnm.Print_Titles" localSheetId="0">шаблон!$8:$8</definedName>
    <definedName name="_xlnm.Print_Area" localSheetId="0">шаблон!$A$1:$N$97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1"/>
  <c r="C57"/>
  <c r="L88" l="1"/>
  <c r="K88"/>
  <c r="I88"/>
  <c r="H88"/>
  <c r="F88"/>
  <c r="E88"/>
  <c r="L87"/>
  <c r="K87"/>
  <c r="I87"/>
  <c r="H87"/>
  <c r="F87"/>
  <c r="E87"/>
  <c r="N86"/>
  <c r="M86"/>
  <c r="J86"/>
  <c r="G86"/>
  <c r="D86"/>
  <c r="H86" s="1"/>
  <c r="C86"/>
  <c r="L85"/>
  <c r="K85"/>
  <c r="I85"/>
  <c r="H85"/>
  <c r="F85"/>
  <c r="E85"/>
  <c r="N84"/>
  <c r="M84"/>
  <c r="J84"/>
  <c r="G84"/>
  <c r="D84"/>
  <c r="C84"/>
  <c r="N77"/>
  <c r="M77"/>
  <c r="J77"/>
  <c r="G77"/>
  <c r="D77"/>
  <c r="C77"/>
  <c r="N74"/>
  <c r="M74"/>
  <c r="J74"/>
  <c r="G74"/>
  <c r="D74"/>
  <c r="C74"/>
  <c r="N71"/>
  <c r="M71"/>
  <c r="J71"/>
  <c r="G71"/>
  <c r="D71"/>
  <c r="C71"/>
  <c r="N67"/>
  <c r="M67"/>
  <c r="M66" s="1"/>
  <c r="J67"/>
  <c r="G67"/>
  <c r="D67"/>
  <c r="C67"/>
  <c r="C66" s="1"/>
  <c r="N66"/>
  <c r="G66"/>
  <c r="D66"/>
  <c r="L63"/>
  <c r="K63"/>
  <c r="I63"/>
  <c r="H63"/>
  <c r="F63"/>
  <c r="E63"/>
  <c r="L62"/>
  <c r="K62"/>
  <c r="I62"/>
  <c r="H62"/>
  <c r="F62"/>
  <c r="E62"/>
  <c r="L61"/>
  <c r="K61"/>
  <c r="I61"/>
  <c r="H61"/>
  <c r="F61"/>
  <c r="E61"/>
  <c r="F60"/>
  <c r="D60"/>
  <c r="L60" s="1"/>
  <c r="C60"/>
  <c r="L59"/>
  <c r="K59"/>
  <c r="I59"/>
  <c r="H59"/>
  <c r="F59"/>
  <c r="E59"/>
  <c r="L58"/>
  <c r="K58"/>
  <c r="I58"/>
  <c r="H58"/>
  <c r="F58"/>
  <c r="E58"/>
  <c r="N57"/>
  <c r="M57"/>
  <c r="J57"/>
  <c r="G57"/>
  <c r="F57"/>
  <c r="D57"/>
  <c r="L56"/>
  <c r="K56"/>
  <c r="I56"/>
  <c r="H56"/>
  <c r="F56"/>
  <c r="E56"/>
  <c r="L55"/>
  <c r="K55"/>
  <c r="I55"/>
  <c r="H55"/>
  <c r="F55"/>
  <c r="E55"/>
  <c r="L54"/>
  <c r="K54"/>
  <c r="I54"/>
  <c r="H54"/>
  <c r="F54"/>
  <c r="E54"/>
  <c r="L53"/>
  <c r="K53"/>
  <c r="I53"/>
  <c r="H53"/>
  <c r="F53"/>
  <c r="E53"/>
  <c r="L52"/>
  <c r="K52"/>
  <c r="I52"/>
  <c r="H52"/>
  <c r="F52"/>
  <c r="E52"/>
  <c r="L51"/>
  <c r="K51"/>
  <c r="I51"/>
  <c r="H51"/>
  <c r="F51"/>
  <c r="E51"/>
  <c r="N50"/>
  <c r="N49" s="1"/>
  <c r="N43" s="1"/>
  <c r="M50"/>
  <c r="M49" s="1"/>
  <c r="M43" s="1"/>
  <c r="J50"/>
  <c r="K50" s="1"/>
  <c r="G50"/>
  <c r="G49" s="1"/>
  <c r="G43" s="1"/>
  <c r="F50"/>
  <c r="D49"/>
  <c r="C49"/>
  <c r="C43" s="1"/>
  <c r="L48"/>
  <c r="K48"/>
  <c r="I48"/>
  <c r="H48"/>
  <c r="F48"/>
  <c r="E48"/>
  <c r="L47"/>
  <c r="K47"/>
  <c r="I47"/>
  <c r="H47"/>
  <c r="F47"/>
  <c r="E47"/>
  <c r="L46"/>
  <c r="K46"/>
  <c r="I46"/>
  <c r="H46"/>
  <c r="F46"/>
  <c r="E46"/>
  <c r="L45"/>
  <c r="K45"/>
  <c r="I45"/>
  <c r="H45"/>
  <c r="F45"/>
  <c r="E45"/>
  <c r="L44"/>
  <c r="K44"/>
  <c r="I44"/>
  <c r="H44"/>
  <c r="F44"/>
  <c r="E44"/>
  <c r="L42"/>
  <c r="K42"/>
  <c r="I42"/>
  <c r="H42"/>
  <c r="F42"/>
  <c r="E42"/>
  <c r="L41"/>
  <c r="K41"/>
  <c r="I41"/>
  <c r="H41"/>
  <c r="F41"/>
  <c r="E41"/>
  <c r="L40"/>
  <c r="K40"/>
  <c r="I40"/>
  <c r="H40"/>
  <c r="F40"/>
  <c r="E40"/>
  <c r="N39"/>
  <c r="M39"/>
  <c r="J39"/>
  <c r="G39"/>
  <c r="F39"/>
  <c r="D39"/>
  <c r="L39" s="1"/>
  <c r="C39"/>
  <c r="L38"/>
  <c r="K38"/>
  <c r="I38"/>
  <c r="H38"/>
  <c r="F38"/>
  <c r="E38"/>
  <c r="L37"/>
  <c r="K37"/>
  <c r="I37"/>
  <c r="H37"/>
  <c r="F37"/>
  <c r="E37"/>
  <c r="L36"/>
  <c r="K36"/>
  <c r="I36"/>
  <c r="H36"/>
  <c r="F36"/>
  <c r="E36"/>
  <c r="L35"/>
  <c r="K35"/>
  <c r="I35"/>
  <c r="H35"/>
  <c r="F35"/>
  <c r="E35"/>
  <c r="L34"/>
  <c r="K34"/>
  <c r="I34"/>
  <c r="H34"/>
  <c r="F34"/>
  <c r="E34"/>
  <c r="L33"/>
  <c r="K33"/>
  <c r="I33"/>
  <c r="H33"/>
  <c r="F33"/>
  <c r="E33"/>
  <c r="L32"/>
  <c r="K32"/>
  <c r="I32"/>
  <c r="H32"/>
  <c r="F32"/>
  <c r="E32"/>
  <c r="L31"/>
  <c r="K31"/>
  <c r="I31"/>
  <c r="H31"/>
  <c r="F31"/>
  <c r="E31"/>
  <c r="N30"/>
  <c r="M30"/>
  <c r="J30"/>
  <c r="K30" s="1"/>
  <c r="G30"/>
  <c r="H30" s="1"/>
  <c r="D30"/>
  <c r="C30"/>
  <c r="L29"/>
  <c r="K29"/>
  <c r="I29"/>
  <c r="H29"/>
  <c r="F29"/>
  <c r="E29"/>
  <c r="L28"/>
  <c r="K28"/>
  <c r="I28"/>
  <c r="H28"/>
  <c r="F28"/>
  <c r="E28"/>
  <c r="L27"/>
  <c r="K27"/>
  <c r="I27"/>
  <c r="H27"/>
  <c r="F27"/>
  <c r="E27"/>
  <c r="L26"/>
  <c r="K26"/>
  <c r="I26"/>
  <c r="H26"/>
  <c r="F26"/>
  <c r="E26"/>
  <c r="L25"/>
  <c r="K25"/>
  <c r="I25"/>
  <c r="H25"/>
  <c r="F25"/>
  <c r="E25"/>
  <c r="L24"/>
  <c r="K24"/>
  <c r="I24"/>
  <c r="H24"/>
  <c r="F24"/>
  <c r="E24"/>
  <c r="L23"/>
  <c r="K23"/>
  <c r="I23"/>
  <c r="H23"/>
  <c r="F23"/>
  <c r="E23"/>
  <c r="L22"/>
  <c r="K22"/>
  <c r="I22"/>
  <c r="H22"/>
  <c r="F22"/>
  <c r="E22"/>
  <c r="L21"/>
  <c r="K21"/>
  <c r="I21"/>
  <c r="H21"/>
  <c r="F21"/>
  <c r="E21"/>
  <c r="N20"/>
  <c r="M20"/>
  <c r="J20"/>
  <c r="K20" s="1"/>
  <c r="G20"/>
  <c r="F20"/>
  <c r="D20"/>
  <c r="L20" s="1"/>
  <c r="C20"/>
  <c r="L19"/>
  <c r="K19"/>
  <c r="I19"/>
  <c r="H19"/>
  <c r="F19"/>
  <c r="E19"/>
  <c r="L18"/>
  <c r="K18"/>
  <c r="I18"/>
  <c r="H18"/>
  <c r="F18"/>
  <c r="E18"/>
  <c r="L17"/>
  <c r="K17"/>
  <c r="I17"/>
  <c r="H17"/>
  <c r="F17"/>
  <c r="E17"/>
  <c r="L16"/>
  <c r="K16"/>
  <c r="I16"/>
  <c r="H16"/>
  <c r="F16"/>
  <c r="E16"/>
  <c r="L15"/>
  <c r="K15"/>
  <c r="I15"/>
  <c r="H15"/>
  <c r="F15"/>
  <c r="E15"/>
  <c r="L14"/>
  <c r="K14"/>
  <c r="I14"/>
  <c r="H14"/>
  <c r="F14"/>
  <c r="E14"/>
  <c r="L13"/>
  <c r="K13"/>
  <c r="I13"/>
  <c r="H13"/>
  <c r="F13"/>
  <c r="E13"/>
  <c r="L12"/>
  <c r="K12"/>
  <c r="I12"/>
  <c r="H12"/>
  <c r="F12"/>
  <c r="E12"/>
  <c r="N11"/>
  <c r="M11"/>
  <c r="M10" s="1"/>
  <c r="M9" s="1"/>
  <c r="J11"/>
  <c r="J10" s="1"/>
  <c r="J9" s="1"/>
  <c r="G11"/>
  <c r="G10" s="1"/>
  <c r="G9" s="1"/>
  <c r="D11"/>
  <c r="C11"/>
  <c r="N10"/>
  <c r="N9" s="1"/>
  <c r="L30" l="1"/>
  <c r="N64"/>
  <c r="N65" s="1"/>
  <c r="J49"/>
  <c r="J83" s="1"/>
  <c r="L50"/>
  <c r="N83"/>
  <c r="N89" s="1"/>
  <c r="M64"/>
  <c r="M65" s="1"/>
  <c r="M83"/>
  <c r="M89" s="1"/>
  <c r="L49"/>
  <c r="G83"/>
  <c r="G89" s="1"/>
  <c r="L84"/>
  <c r="I11"/>
  <c r="K60"/>
  <c r="K84"/>
  <c r="D83"/>
  <c r="D43"/>
  <c r="F86"/>
  <c r="K86"/>
  <c r="F84"/>
  <c r="F43"/>
  <c r="K39"/>
  <c r="H39"/>
  <c r="F30"/>
  <c r="F11"/>
  <c r="D10"/>
  <c r="H10" s="1"/>
  <c r="K11"/>
  <c r="F49"/>
  <c r="C83"/>
  <c r="C89" s="1"/>
  <c r="C10"/>
  <c r="C9" s="1"/>
  <c r="C64" s="1"/>
  <c r="C65" s="1"/>
  <c r="J43"/>
  <c r="D89"/>
  <c r="G64"/>
  <c r="G65" s="1"/>
  <c r="L10"/>
  <c r="L11"/>
  <c r="L86"/>
  <c r="E30"/>
  <c r="I30"/>
  <c r="E39"/>
  <c r="I39"/>
  <c r="E49"/>
  <c r="I49"/>
  <c r="E50"/>
  <c r="I50"/>
  <c r="E57"/>
  <c r="I57"/>
  <c r="E60"/>
  <c r="I60"/>
  <c r="E84"/>
  <c r="I84"/>
  <c r="H11"/>
  <c r="H20"/>
  <c r="E11"/>
  <c r="E20"/>
  <c r="I20"/>
  <c r="K49"/>
  <c r="K57"/>
  <c r="E86"/>
  <c r="I86"/>
  <c r="H49"/>
  <c r="H50"/>
  <c r="H57"/>
  <c r="L57"/>
  <c r="H60"/>
  <c r="H84"/>
  <c r="L83" l="1"/>
  <c r="K83"/>
  <c r="J89"/>
  <c r="K89" s="1"/>
  <c r="L43"/>
  <c r="H83"/>
  <c r="I83"/>
  <c r="E43"/>
  <c r="H43"/>
  <c r="I43"/>
  <c r="K43"/>
  <c r="F83"/>
  <c r="E83"/>
  <c r="H89"/>
  <c r="F89"/>
  <c r="I10"/>
  <c r="D9"/>
  <c r="E9" s="1"/>
  <c r="K10"/>
  <c r="F10"/>
  <c r="E10"/>
  <c r="J64"/>
  <c r="J65" s="1"/>
  <c r="I89"/>
  <c r="E89"/>
  <c r="L89" l="1"/>
  <c r="F9"/>
  <c r="L9"/>
  <c r="H9"/>
  <c r="I9"/>
  <c r="D64"/>
  <c r="D65" s="1"/>
  <c r="K9"/>
</calcChain>
</file>

<file path=xl/sharedStrings.xml><?xml version="1.0" encoding="utf-8"?>
<sst xmlns="http://schemas.openxmlformats.org/spreadsheetml/2006/main" count="212" uniqueCount="105">
  <si>
    <t>Параметры бюджета муниципального образования по доходам, расходам, источникам (к проекту местного бюджета на 2019-2021 гг.)</t>
  </si>
  <si>
    <t>(наименование муниципального образования)</t>
  </si>
  <si>
    <t>тыс. рублей</t>
  </si>
  <si>
    <t>№ строки</t>
  </si>
  <si>
    <t>Наименование</t>
  </si>
  <si>
    <t>Исполнено за 2017 год</t>
  </si>
  <si>
    <t>Ожидаемая оценка исполнения МО до конца 2018 года</t>
  </si>
  <si>
    <t>Ожидаемая оценка исполнения МО до конца 2019 года</t>
  </si>
  <si>
    <t>Предусмотрено в соответствии с проектом местного бюджета</t>
  </si>
  <si>
    <t>ВСЕГО</t>
  </si>
  <si>
    <t>Прирост (снижение) к 2017 году</t>
  </si>
  <si>
    <t>Прирост (снижение) к 2018 году</t>
  </si>
  <si>
    <t xml:space="preserve">2019 год </t>
  </si>
  <si>
    <t xml:space="preserve">2020 год </t>
  </si>
  <si>
    <t xml:space="preserve">2021 год </t>
  </si>
  <si>
    <t>Сумма</t>
  </si>
  <si>
    <t>Темп роста, %</t>
  </si>
  <si>
    <t>5=4-3</t>
  </si>
  <si>
    <t>6=4/3</t>
  </si>
  <si>
    <t>8=7-4</t>
  </si>
  <si>
    <t>9=7/4</t>
  </si>
  <si>
    <t>11=10-4</t>
  </si>
  <si>
    <t>12=10/4</t>
  </si>
  <si>
    <t>I. ДОХОДЫ БЮДЖЕТА ВСЕГО</t>
  </si>
  <si>
    <t>1.1. НАЛОГОВЫЕ И НЕНАЛОГОВЫЕ ДОХОДЫ</t>
  </si>
  <si>
    <t>НАЛОГОВЫЕ ДОХОДЫ</t>
  </si>
  <si>
    <t xml:space="preserve"> - налог на доходы физических лиц</t>
  </si>
  <si>
    <t xml:space="preserve"> - ЕНВД, ЕСХН, налог, взимаемый в связи с применением патентной системы налогообложения</t>
  </si>
  <si>
    <t xml:space="preserve"> - УСН</t>
  </si>
  <si>
    <t xml:space="preserve"> - налог на имущество физических лиц</t>
  </si>
  <si>
    <t xml:space="preserve"> - земельный налог</t>
  </si>
  <si>
    <t xml:space="preserve"> - государственная пошлина</t>
  </si>
  <si>
    <t xml:space="preserve"> - прочие налоговые доходы, в т.ч.:</t>
  </si>
  <si>
    <t>1117.1</t>
  </si>
  <si>
    <t xml:space="preserve"> акцизы на нефтепродукты</t>
  </si>
  <si>
    <t>НЕНАЛОГОВЫЕ ДОХОДЫ</t>
  </si>
  <si>
    <t xml:space="preserve"> - доходы, получаемые в виде арендной платы за земельные участки и плата по соглашениям об установлении сервитута</t>
  </si>
  <si>
    <t xml:space="preserve"> - доходы от сдачи в аренду имущества, находящегося в оперативном управлении ОМСУ</t>
  </si>
  <si>
    <t xml:space="preserve"> - плата при пользовании природными ресурсами</t>
  </si>
  <si>
    <t xml:space="preserve"> - доходы от оказания платных услуг или компенсации затрат государства, в т.ч.:</t>
  </si>
  <si>
    <t>1124.1</t>
  </si>
  <si>
    <t xml:space="preserve"> родительская плата</t>
  </si>
  <si>
    <t xml:space="preserve"> - доходы от продажи материальных и нематериальных активов</t>
  </si>
  <si>
    <t xml:space="preserve"> - штрафы, санкции, возмещение ущерба</t>
  </si>
  <si>
    <t xml:space="preserve"> - прочие неналоговые доходы</t>
  </si>
  <si>
    <t>1.2. БЕЗВОЗМЕЗДНЫЕ ПОСТУПЛЕНИЯ ВСЕГО</t>
  </si>
  <si>
    <t>БЕЗВОЗМЕЗДНЫЕ ПОСТУПЛЕНИЯ ИЗ ОБЛАСТНОГО БЮДЖЕТА, в т.ч.:</t>
  </si>
  <si>
    <t xml:space="preserve"> - дотации на выравнивание бюджетной обеспеченности</t>
  </si>
  <si>
    <t xml:space="preserve"> - дотация на сбалансированность</t>
  </si>
  <si>
    <t xml:space="preserve"> - субсидия на выравнивание МР(ГО)</t>
  </si>
  <si>
    <t xml:space="preserve"> - субсидия на формирование РФФПП</t>
  </si>
  <si>
    <t xml:space="preserve"> - субсидия за эффективность, МБТ за лучшее МО</t>
  </si>
  <si>
    <t xml:space="preserve"> - субсидии на ГСМ</t>
  </si>
  <si>
    <t xml:space="preserve"> - субвенции</t>
  </si>
  <si>
    <t xml:space="preserve"> - другие МБТ</t>
  </si>
  <si>
    <t>БЕЗВОЗМЕЗДНЫЕ ПОСТУПЛЕНИЯ ИЗ БЮДЖЕТА РАЙОНА/ПОСЕЛЕНИЯ , в т.ч.:</t>
  </si>
  <si>
    <t xml:space="preserve"> - дотации на выравнивание и МБТ на сбалансированность</t>
  </si>
  <si>
    <t xml:space="preserve"> - МБТ на оплату соглашений о передаче полномочий</t>
  </si>
  <si>
    <t>ИНЫЕ БЕЗВОЗМЕЗДНЫЕ ПОСТУПЛЕНИЯ</t>
  </si>
  <si>
    <t>II. РАСХОДЫ БЮДЖЕТА ВСЕГО</t>
  </si>
  <si>
    <t>ВОПРОСЫ МЕСТНОГО ЗНАЧЕНИЯ, ВМЗ, В Т.Ч.:</t>
  </si>
  <si>
    <t xml:space="preserve">        заработная плата с начислениями на нее</t>
  </si>
  <si>
    <t xml:space="preserve">        софинансирование</t>
  </si>
  <si>
    <t>ВЫРАВНИВАНИЕ БЮДЖЕТНОЙ ОБЕСПЕЧЕННОСТИ ПОСЕЛЕНИЙ (в т.ч. иные МБТ в целях обеспечения сбалансированности бюджетов поселений без субсидии из ОБ)</t>
  </si>
  <si>
    <t>ПОЛНОМОЧИЯ ОМСУ</t>
  </si>
  <si>
    <t>Содержание ОМСУ, в т.ч.:</t>
  </si>
  <si>
    <t xml:space="preserve">        коммунальные услуги</t>
  </si>
  <si>
    <t xml:space="preserve">        арендная плата за пользованием имуществом</t>
  </si>
  <si>
    <t xml:space="preserve">        иные расходы</t>
  </si>
  <si>
    <t>Иные полномочия</t>
  </si>
  <si>
    <t xml:space="preserve">        в т.ч. заработная плата с начислениями на нее</t>
  </si>
  <si>
    <t>ПЕРЕДАЧА ЧАСТИ ПОЛНОМОЧИЙ БЮДЖЕТУ ДРУГОГО УРОВНЯ ПО СОГЛАШЕНИЯМ, В Т.Ч.:</t>
  </si>
  <si>
    <t xml:space="preserve">    - сумма в части финансового обеспечения деятельности ОМСУ района (поселения)</t>
  </si>
  <si>
    <t xml:space="preserve">    - сумма в части целевого направления расходов на реализацию ВМЗ</t>
  </si>
  <si>
    <t>РАСХОДНЫЕ ОБЯЗАТЕЛЬСТВА, ВОЗНИКШИЕ В РАМКАХ РЕАЛИЗАЦИИ ПРАВ НА РЕШЕНИЕ ВОПРОСОВ, НЕ ОТНЕСЕННЫХ К ВМЗ</t>
  </si>
  <si>
    <t xml:space="preserve">        доплата к пенсии муниципальным служащим</t>
  </si>
  <si>
    <t>ПРОФИЦИТ (+)/ДЕФИЦИТ ( - )</t>
  </si>
  <si>
    <t>х</t>
  </si>
  <si>
    <t>Размер дефицита</t>
  </si>
  <si>
    <t>III. ИСТОЧНИКИ ФИНАНСИРОВАНИЯ ДЕФИЦИТА БЮДЖЕТА</t>
  </si>
  <si>
    <t>3.1. БЮДЖЕТНЫЕ КРЕДИТЫ, ПОЛУЧЕННЫЕ ОТ ДРУГИХ БЮДЖЕТОВ:</t>
  </si>
  <si>
    <t xml:space="preserve"> - получение бюджетных кредитов</t>
  </si>
  <si>
    <t xml:space="preserve">      кредиты из дорожного фонда ОБ</t>
  </si>
  <si>
    <t xml:space="preserve"> - погашение бюджетных кредитов</t>
  </si>
  <si>
    <t>3.2. КРЕДИТЫ, ПОЛУЧЕННЫЕ ОТ КРЕДИТНЫХ ОРГАНИЗАЦИЙ: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</si>
  <si>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</si>
  <si>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</si>
  <si>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3.3. ИНЫЕ ИСТОЧНИКИ:</t>
  </si>
  <si>
    <t xml:space="preserve"> - получение</t>
  </si>
  <si>
    <t xml:space="preserve"> - погашение</t>
  </si>
  <si>
    <t>3.4. КРЕДИТЫ ДРУГИМ БЮДЖЕТАМ:</t>
  </si>
  <si>
    <t xml:space="preserve"> - предоставление</t>
  </si>
  <si>
    <t xml:space="preserve"> - возврат</t>
  </si>
  <si>
    <t>3.5. ИЗМЕНЕНИЕ ОСТАТКОВ БЮДЖЕТНЫХ СРЕДСТВ</t>
  </si>
  <si>
    <t>Справочно:</t>
  </si>
  <si>
    <t>ВСЕГО расходы, осуществляемые за счет средств местного бюджета и условно нецелевых МБТ, в т.ч.:</t>
  </si>
  <si>
    <t xml:space="preserve">        заработная плата с начислениями на нее, в т.ч.</t>
  </si>
  <si>
    <t xml:space="preserve">        оплата коммунальных услуг</t>
  </si>
  <si>
    <t xml:space="preserve">        резервный фонд</t>
  </si>
  <si>
    <t xml:space="preserve">        условно утвержденные расходы</t>
  </si>
  <si>
    <t>Начальник финансового управления</t>
  </si>
  <si>
    <t>(подпись)</t>
  </si>
  <si>
    <t>Главный бухгалтер финансового управления</t>
  </si>
  <si>
    <t>РАСХОДНЫЕ ОБЯЗАТЕЛЬСТВА, ОСУЩЕСТВЛЯЕМЫЕ ЗА СЧЕТ СРЕДСТВ СУБВЕНЦИЙ,ЦЕЛЕВЫХ МБТ,КРЕДИТОВ ИЗ ДОРОЖНОГО ФОНДА ОБ, АКЦИЗОВ НА НЕФТЕПРОДУКТЫ И РОД.ПЛАТЫ</t>
  </si>
  <si>
    <t>Мухинского МО</t>
  </si>
</sst>
</file>

<file path=xl/styles.xml><?xml version="1.0" encoding="utf-8"?>
<styleSheet xmlns="http://schemas.openxmlformats.org/spreadsheetml/2006/main">
  <numFmts count="5">
    <numFmt numFmtId="164" formatCode="#,##0_ ;[Red]\-#,##0\ "/>
    <numFmt numFmtId="165" formatCode="#,##0_ ;[Red]\-#,##0\ "/>
    <numFmt numFmtId="166" formatCode="0_ ;[Red]\-0\ "/>
    <numFmt numFmtId="167" formatCode="#,##0_ ;[Red]\-#,##0"/>
    <numFmt numFmtId="168" formatCode="0.0%"/>
  </numFmts>
  <fonts count="14">
    <font>
      <sz val="11"/>
      <name val="Calibri"/>
      <family val="2"/>
      <scheme val="minor"/>
    </font>
    <font>
      <sz val="11"/>
      <name val="Calibri"/>
      <family val="2"/>
      <scheme val="minor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8"/>
      <color rgb="FF0033CC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C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CC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9" fontId="1" fillId="0" borderId="0" applyFont="0" applyFill="0" applyBorder="0" applyAlignment="0" applyProtection="0"/>
    <xf numFmtId="49" fontId="4" fillId="0" borderId="0">
      <alignment horizontal="center" vertical="top" shrinkToFit="1"/>
    </xf>
    <xf numFmtId="0" fontId="5" fillId="0" borderId="0"/>
    <xf numFmtId="49" fontId="5" fillId="0" borderId="0">
      <alignment horizontal="center" vertical="center" shrinkToFit="1"/>
    </xf>
    <xf numFmtId="49" fontId="5" fillId="0" borderId="1">
      <alignment horizontal="left" vertical="center"/>
    </xf>
    <xf numFmtId="0" fontId="5" fillId="0" borderId="1">
      <alignment horizontal="left" vertical="center"/>
    </xf>
    <xf numFmtId="0" fontId="5" fillId="0" borderId="1">
      <alignment horizontal="center" vertical="center" wrapText="1"/>
    </xf>
    <xf numFmtId="0" fontId="5" fillId="0" borderId="1">
      <alignment horizontal="right" vertical="center"/>
    </xf>
    <xf numFmtId="49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3" borderId="2">
      <alignment horizontal="center" vertical="center" wrapText="1"/>
    </xf>
    <xf numFmtId="165" fontId="5" fillId="3" borderId="2">
      <alignment horizontal="center" vertical="center" shrinkToFit="1"/>
    </xf>
    <xf numFmtId="0" fontId="8" fillId="4" borderId="2">
      <alignment horizontal="left" vertical="center" wrapText="1"/>
    </xf>
    <xf numFmtId="167" fontId="8" fillId="4" borderId="2">
      <alignment horizontal="left" vertical="center" wrapText="1"/>
    </xf>
    <xf numFmtId="167" fontId="5" fillId="4" borderId="2">
      <alignment horizontal="right" vertical="center" shrinkToFit="1"/>
    </xf>
    <xf numFmtId="0" fontId="8" fillId="2" borderId="2">
      <alignment horizontal="left" vertical="center" wrapText="1"/>
    </xf>
    <xf numFmtId="167" fontId="8" fillId="2" borderId="2">
      <alignment horizontal="left" vertical="center" wrapText="1"/>
    </xf>
    <xf numFmtId="167" fontId="8" fillId="2" borderId="2">
      <alignment horizontal="right" vertical="center" shrinkToFit="1"/>
    </xf>
    <xf numFmtId="0" fontId="5" fillId="5" borderId="2">
      <alignment horizontal="left" vertical="center" wrapText="1"/>
    </xf>
    <xf numFmtId="167" fontId="5" fillId="5" borderId="2">
      <alignment horizontal="left" vertical="center" wrapText="1"/>
    </xf>
    <xf numFmtId="167" fontId="5" fillId="5" borderId="2">
      <alignment horizontal="right" vertical="center" shrinkToFit="1"/>
    </xf>
    <xf numFmtId="0" fontId="5" fillId="0" borderId="2">
      <alignment horizontal="left" vertical="center" wrapText="1"/>
    </xf>
    <xf numFmtId="167" fontId="5" fillId="0" borderId="2">
      <alignment horizontal="left" vertical="center" wrapText="1"/>
    </xf>
    <xf numFmtId="167" fontId="5" fillId="0" borderId="2">
      <alignment horizontal="right" vertical="center" shrinkToFit="1"/>
    </xf>
    <xf numFmtId="0" fontId="10" fillId="0" borderId="2">
      <alignment horizontal="left" vertical="center" wrapText="1"/>
    </xf>
    <xf numFmtId="167" fontId="10" fillId="0" borderId="2">
      <alignment horizontal="left" vertical="center" wrapText="1"/>
    </xf>
    <xf numFmtId="167" fontId="5" fillId="3" borderId="2">
      <alignment horizontal="left" vertical="center" wrapText="1"/>
    </xf>
    <xf numFmtId="0" fontId="5" fillId="2" borderId="2">
      <alignment horizontal="left" vertical="center" wrapText="1"/>
    </xf>
    <xf numFmtId="167" fontId="5" fillId="2" borderId="2">
      <alignment horizontal="right" vertical="center" shrinkToFit="1"/>
    </xf>
    <xf numFmtId="0" fontId="10" fillId="3" borderId="2">
      <alignment horizontal="left" vertical="center" wrapText="1"/>
    </xf>
    <xf numFmtId="167" fontId="5" fillId="2" borderId="2">
      <alignment horizontal="left" vertical="center" wrapText="1"/>
    </xf>
    <xf numFmtId="0" fontId="10" fillId="0" borderId="0"/>
    <xf numFmtId="0" fontId="5" fillId="8" borderId="2">
      <alignment horizontal="left" vertical="center" wrapText="1"/>
    </xf>
    <xf numFmtId="167" fontId="5" fillId="8" borderId="2">
      <alignment horizontal="left" vertical="center" wrapText="1"/>
    </xf>
    <xf numFmtId="167" fontId="5" fillId="8" borderId="2">
      <alignment horizontal="right" vertical="center" shrinkToFit="1"/>
    </xf>
    <xf numFmtId="167" fontId="10" fillId="0" borderId="2">
      <alignment horizontal="right" vertical="center" shrinkToFit="1"/>
    </xf>
    <xf numFmtId="0" fontId="5" fillId="3" borderId="0">
      <alignment horizontal="left" vertical="center" wrapText="1"/>
    </xf>
    <xf numFmtId="167" fontId="5" fillId="3" borderId="0">
      <alignment horizontal="left" vertical="center" wrapText="1"/>
    </xf>
    <xf numFmtId="167" fontId="5" fillId="0" borderId="0">
      <alignment horizontal="left" vertical="center" wrapText="1"/>
    </xf>
    <xf numFmtId="0" fontId="10" fillId="4" borderId="2">
      <alignment horizontal="left" vertical="center" wrapText="1"/>
    </xf>
    <xf numFmtId="167" fontId="10" fillId="4" borderId="2">
      <alignment horizontal="left" vertical="center" wrapText="1"/>
    </xf>
    <xf numFmtId="167" fontId="10" fillId="4" borderId="2">
      <alignment horizontal="right" vertical="center" shrinkToFit="1"/>
    </xf>
    <xf numFmtId="0" fontId="13" fillId="0" borderId="0"/>
    <xf numFmtId="0" fontId="5" fillId="0" borderId="0">
      <alignment horizontal="left" vertical="center"/>
    </xf>
    <xf numFmtId="0" fontId="5" fillId="0" borderId="0">
      <alignment horizontal="left"/>
    </xf>
    <xf numFmtId="0" fontId="5" fillId="0" borderId="0">
      <alignment horizontal="center"/>
    </xf>
  </cellStyleXfs>
  <cellXfs count="123">
    <xf numFmtId="0" fontId="0" fillId="0" borderId="0" xfId="0"/>
    <xf numFmtId="164" fontId="3" fillId="0" borderId="0" xfId="0" applyNumberFormat="1" applyFont="1" applyBorder="1" applyAlignment="1" applyProtection="1">
      <alignment vertical="center"/>
      <protection locked="0"/>
    </xf>
    <xf numFmtId="164" fontId="6" fillId="0" borderId="0" xfId="3" applyNumberFormat="1" applyFont="1" applyBorder="1" applyAlignment="1" applyProtection="1">
      <alignment vertical="center"/>
      <protection locked="0"/>
    </xf>
    <xf numFmtId="164" fontId="5" fillId="0" borderId="0" xfId="3" applyNumberFormat="1" applyFont="1" applyBorder="1" applyAlignment="1" applyProtection="1">
      <alignment vertical="center"/>
      <protection locked="0"/>
    </xf>
    <xf numFmtId="164" fontId="7" fillId="0" borderId="0" xfId="0" applyNumberFormat="1" applyFont="1" applyBorder="1" applyAlignment="1" applyProtection="1">
      <alignment vertical="center"/>
      <protection locked="0"/>
    </xf>
    <xf numFmtId="164" fontId="5" fillId="0" borderId="0" xfId="5" applyNumberFormat="1" applyFont="1" applyBorder="1" applyAlignment="1" applyProtection="1">
      <alignment horizontal="left" vertical="center"/>
      <protection locked="0"/>
    </xf>
    <xf numFmtId="164" fontId="5" fillId="0" borderId="0" xfId="6" applyNumberFormat="1" applyFont="1" applyBorder="1" applyAlignment="1" applyProtection="1">
      <alignment horizontal="left" vertical="center"/>
      <protection locked="0"/>
    </xf>
    <xf numFmtId="164" fontId="5" fillId="0" borderId="0" xfId="7" applyNumberFormat="1" applyFont="1" applyBorder="1" applyAlignment="1" applyProtection="1">
      <alignment horizontal="center" vertical="center" wrapText="1"/>
      <protection locked="0"/>
    </xf>
    <xf numFmtId="9" fontId="5" fillId="0" borderId="0" xfId="1" applyFont="1" applyBorder="1" applyAlignment="1" applyProtection="1">
      <alignment horizontal="left" vertical="center"/>
      <protection locked="0"/>
    </xf>
    <xf numFmtId="164" fontId="5" fillId="0" borderId="0" xfId="8" applyNumberFormat="1" applyFont="1" applyBorder="1" applyAlignment="1" applyProtection="1">
      <alignment horizontal="right" vertical="center"/>
      <protection locked="0"/>
    </xf>
    <xf numFmtId="9" fontId="5" fillId="0" borderId="0" xfId="1" applyFont="1" applyBorder="1" applyAlignment="1" applyProtection="1">
      <alignment horizontal="right" vertical="center"/>
      <protection locked="0"/>
    </xf>
    <xf numFmtId="164" fontId="6" fillId="3" borderId="3" xfId="11" applyNumberFormat="1" applyFont="1" applyBorder="1" applyAlignment="1" applyProtection="1">
      <alignment horizontal="center" vertical="center" wrapText="1"/>
      <protection locked="0"/>
    </xf>
    <xf numFmtId="9" fontId="6" fillId="3" borderId="3" xfId="1" applyFont="1" applyFill="1" applyBorder="1" applyAlignment="1" applyProtection="1">
      <alignment horizontal="center" vertical="center" wrapText="1"/>
      <protection locked="0"/>
    </xf>
    <xf numFmtId="164" fontId="6" fillId="3" borderId="3" xfId="12" applyNumberFormat="1" applyFont="1" applyBorder="1" applyAlignment="1" applyProtection="1">
      <alignment horizontal="center" vertical="center" shrinkToFit="1"/>
      <protection locked="0"/>
    </xf>
    <xf numFmtId="9" fontId="6" fillId="3" borderId="3" xfId="1" applyFont="1" applyFill="1" applyBorder="1" applyAlignment="1" applyProtection="1">
      <alignment horizontal="center" vertical="center" shrinkToFit="1"/>
      <protection locked="0"/>
    </xf>
    <xf numFmtId="166" fontId="9" fillId="4" borderId="3" xfId="13" applyNumberFormat="1" applyFont="1" applyBorder="1" applyAlignment="1" applyProtection="1">
      <alignment horizontal="left" vertical="center" shrinkToFit="1"/>
      <protection locked="0"/>
    </xf>
    <xf numFmtId="164" fontId="9" fillId="4" borderId="3" xfId="14" applyNumberFormat="1" applyFont="1" applyBorder="1" applyAlignment="1" applyProtection="1">
      <alignment horizontal="left" vertical="center" wrapText="1"/>
      <protection locked="0"/>
    </xf>
    <xf numFmtId="164" fontId="6" fillId="4" borderId="3" xfId="15" applyNumberFormat="1" applyFont="1" applyBorder="1" applyAlignment="1" applyProtection="1">
      <alignment horizontal="right" vertical="center" shrinkToFit="1"/>
      <protection locked="0"/>
    </xf>
    <xf numFmtId="164" fontId="6" fillId="4" borderId="3" xfId="15" applyNumberFormat="1" applyFont="1" applyBorder="1" applyAlignment="1" applyProtection="1">
      <alignment horizontal="right" vertical="center" shrinkToFit="1"/>
    </xf>
    <xf numFmtId="9" fontId="6" fillId="4" borderId="3" xfId="1" applyFont="1" applyFill="1" applyBorder="1" applyAlignment="1" applyProtection="1">
      <alignment horizontal="right" vertical="center" shrinkToFit="1"/>
    </xf>
    <xf numFmtId="166" fontId="9" fillId="2" borderId="3" xfId="16" applyNumberFormat="1" applyFont="1" applyBorder="1" applyAlignment="1" applyProtection="1">
      <alignment horizontal="left" vertical="center" shrinkToFit="1"/>
      <protection locked="0"/>
    </xf>
    <xf numFmtId="164" fontId="9" fillId="2" borderId="3" xfId="17" applyNumberFormat="1" applyFont="1" applyBorder="1" applyAlignment="1" applyProtection="1">
      <alignment horizontal="left" vertical="center" wrapText="1"/>
      <protection locked="0"/>
    </xf>
    <xf numFmtId="164" fontId="9" fillId="2" borderId="3" xfId="18" applyNumberFormat="1" applyFont="1" applyBorder="1" applyAlignment="1" applyProtection="1">
      <alignment horizontal="right" vertical="center" shrinkToFit="1"/>
      <protection locked="0"/>
    </xf>
    <xf numFmtId="164" fontId="9" fillId="2" borderId="3" xfId="18" applyNumberFormat="1" applyFont="1" applyBorder="1" applyAlignment="1" applyProtection="1">
      <alignment horizontal="right" vertical="center" shrinkToFit="1"/>
    </xf>
    <xf numFmtId="9" fontId="9" fillId="2" borderId="3" xfId="1" applyFont="1" applyFill="1" applyBorder="1" applyAlignment="1" applyProtection="1">
      <alignment horizontal="right" vertical="center" shrinkToFit="1"/>
    </xf>
    <xf numFmtId="166" fontId="6" fillId="6" borderId="3" xfId="19" applyNumberFormat="1" applyFont="1" applyFill="1" applyBorder="1" applyAlignment="1" applyProtection="1">
      <alignment horizontal="left" vertical="center" shrinkToFit="1"/>
      <protection locked="0"/>
    </xf>
    <xf numFmtId="164" fontId="6" fillId="6" borderId="3" xfId="20" applyNumberFormat="1" applyFont="1" applyFill="1" applyBorder="1" applyAlignment="1" applyProtection="1">
      <alignment horizontal="left" vertical="center" wrapText="1"/>
      <protection locked="0"/>
    </xf>
    <xf numFmtId="164" fontId="6" fillId="6" borderId="3" xfId="21" applyNumberFormat="1" applyFont="1" applyFill="1" applyBorder="1" applyAlignment="1" applyProtection="1">
      <alignment horizontal="right" vertical="center" shrinkToFit="1"/>
      <protection locked="0"/>
    </xf>
    <xf numFmtId="164" fontId="6" fillId="6" borderId="3" xfId="21" applyNumberFormat="1" applyFont="1" applyFill="1" applyBorder="1" applyAlignment="1" applyProtection="1">
      <alignment horizontal="right" vertical="center" shrinkToFit="1"/>
    </xf>
    <xf numFmtId="9" fontId="6" fillId="6" borderId="3" xfId="1" applyFont="1" applyFill="1" applyBorder="1" applyAlignment="1" applyProtection="1">
      <alignment horizontal="right" vertical="center" shrinkToFit="1"/>
    </xf>
    <xf numFmtId="164" fontId="6" fillId="6" borderId="0" xfId="3" applyNumberFormat="1" applyFont="1" applyFill="1" applyBorder="1" applyAlignment="1" applyProtection="1">
      <alignment vertical="center"/>
      <protection locked="0"/>
    </xf>
    <xf numFmtId="164" fontId="3" fillId="6" borderId="0" xfId="0" applyNumberFormat="1" applyFont="1" applyFill="1" applyBorder="1" applyAlignment="1" applyProtection="1">
      <alignment vertical="center"/>
      <protection locked="0"/>
    </xf>
    <xf numFmtId="166" fontId="6" fillId="0" borderId="3" xfId="22" applyNumberFormat="1" applyFont="1" applyBorder="1" applyAlignment="1" applyProtection="1">
      <alignment horizontal="left" vertical="center" shrinkToFit="1"/>
      <protection locked="0"/>
    </xf>
    <xf numFmtId="164" fontId="6" fillId="0" borderId="3" xfId="23" applyNumberFormat="1" applyFont="1" applyBorder="1" applyAlignment="1" applyProtection="1">
      <alignment horizontal="left" vertical="center" wrapText="1"/>
      <protection locked="0"/>
    </xf>
    <xf numFmtId="164" fontId="6" fillId="0" borderId="3" xfId="24" applyNumberFormat="1" applyFont="1" applyBorder="1" applyAlignment="1" applyProtection="1">
      <alignment horizontal="right" vertical="center" shrinkToFit="1"/>
      <protection locked="0"/>
    </xf>
    <xf numFmtId="164" fontId="6" fillId="0" borderId="3" xfId="24" applyNumberFormat="1" applyFont="1" applyBorder="1" applyAlignment="1" applyProtection="1">
      <alignment horizontal="right" vertical="center" shrinkToFit="1"/>
    </xf>
    <xf numFmtId="9" fontId="6" fillId="0" borderId="3" xfId="1" applyFont="1" applyBorder="1" applyAlignment="1" applyProtection="1">
      <alignment horizontal="right" vertical="center" shrinkToFit="1"/>
    </xf>
    <xf numFmtId="166" fontId="11" fillId="0" borderId="3" xfId="25" applyNumberFormat="1" applyFont="1" applyBorder="1" applyAlignment="1" applyProtection="1">
      <alignment horizontal="left" vertical="center" shrinkToFit="1"/>
      <protection locked="0"/>
    </xf>
    <xf numFmtId="164" fontId="11" fillId="0" borderId="3" xfId="26" applyNumberFormat="1" applyFont="1" applyBorder="1" applyAlignment="1" applyProtection="1">
      <alignment horizontal="left" vertical="center" wrapText="1"/>
      <protection locked="0"/>
    </xf>
    <xf numFmtId="164" fontId="6" fillId="3" borderId="3" xfId="27" applyNumberFormat="1" applyFont="1" applyBorder="1" applyAlignment="1" applyProtection="1">
      <alignment horizontal="left" vertical="center" wrapText="1"/>
      <protection locked="0"/>
    </xf>
    <xf numFmtId="166" fontId="6" fillId="6" borderId="3" xfId="28" applyNumberFormat="1" applyFont="1" applyFill="1" applyBorder="1" applyAlignment="1" applyProtection="1">
      <alignment horizontal="left" vertical="center" shrinkToFit="1"/>
      <protection locked="0"/>
    </xf>
    <xf numFmtId="164" fontId="6" fillId="6" borderId="3" xfId="28" applyNumberFormat="1" applyFont="1" applyFill="1" applyBorder="1" applyAlignment="1" applyProtection="1">
      <alignment horizontal="left" vertical="center" wrapText="1"/>
      <protection locked="0"/>
    </xf>
    <xf numFmtId="164" fontId="6" fillId="6" borderId="3" xfId="29" applyNumberFormat="1" applyFont="1" applyFill="1" applyBorder="1" applyAlignment="1" applyProtection="1">
      <alignment horizontal="right" vertical="center" shrinkToFit="1"/>
      <protection locked="0"/>
    </xf>
    <xf numFmtId="164" fontId="6" fillId="6" borderId="3" xfId="29" applyNumberFormat="1" applyFont="1" applyFill="1" applyBorder="1" applyAlignment="1" applyProtection="1">
      <alignment horizontal="right" vertical="center" shrinkToFit="1"/>
    </xf>
    <xf numFmtId="166" fontId="3" fillId="0" borderId="3" xfId="30" applyNumberFormat="1" applyFont="1" applyFill="1" applyBorder="1" applyAlignment="1" applyProtection="1">
      <alignment horizontal="left" vertical="center" shrinkToFit="1"/>
      <protection locked="0"/>
    </xf>
    <xf numFmtId="164" fontId="3" fillId="0" borderId="3" xfId="30" applyNumberFormat="1" applyFont="1" applyFill="1" applyBorder="1" applyAlignment="1" applyProtection="1">
      <alignment horizontal="left" vertical="center" wrapText="1"/>
      <protection locked="0"/>
    </xf>
    <xf numFmtId="164" fontId="3" fillId="0" borderId="3" xfId="30" applyNumberFormat="1" applyFont="1" applyFill="1" applyBorder="1" applyAlignment="1" applyProtection="1">
      <alignment horizontal="right" vertical="center" wrapText="1"/>
      <protection locked="0"/>
    </xf>
    <xf numFmtId="164" fontId="3" fillId="0" borderId="3" xfId="30" applyNumberFormat="1" applyFont="1" applyFill="1" applyBorder="1" applyAlignment="1" applyProtection="1">
      <alignment horizontal="right" vertical="center" wrapText="1"/>
    </xf>
    <xf numFmtId="9" fontId="3" fillId="0" borderId="3" xfId="1" applyFont="1" applyFill="1" applyBorder="1" applyAlignment="1" applyProtection="1">
      <alignment horizontal="right" vertical="center" wrapText="1"/>
    </xf>
    <xf numFmtId="164" fontId="3" fillId="0" borderId="0" xfId="0" applyNumberFormat="1" applyFont="1" applyFill="1" applyBorder="1" applyAlignment="1" applyProtection="1">
      <alignment vertical="center"/>
      <protection locked="0"/>
    </xf>
    <xf numFmtId="164" fontId="6" fillId="6" borderId="3" xfId="31" applyNumberFormat="1" applyFont="1" applyFill="1" applyBorder="1" applyAlignment="1" applyProtection="1">
      <alignment horizontal="left" vertical="center" wrapText="1"/>
      <protection locked="0"/>
    </xf>
    <xf numFmtId="166" fontId="3" fillId="7" borderId="3" xfId="30" applyNumberFormat="1" applyFont="1" applyFill="1" applyBorder="1" applyAlignment="1" applyProtection="1">
      <alignment horizontal="left" vertical="center" shrinkToFit="1"/>
      <protection locked="0"/>
    </xf>
    <xf numFmtId="164" fontId="3" fillId="7" borderId="3" xfId="30" applyNumberFormat="1" applyFont="1" applyFill="1" applyBorder="1" applyAlignment="1" applyProtection="1">
      <alignment horizontal="left" vertical="center" wrapText="1"/>
      <protection locked="0"/>
    </xf>
    <xf numFmtId="164" fontId="3" fillId="7" borderId="3" xfId="30" applyNumberFormat="1" applyFont="1" applyFill="1" applyBorder="1" applyAlignment="1" applyProtection="1">
      <alignment horizontal="right" vertical="center" wrapText="1"/>
      <protection locked="0"/>
    </xf>
    <xf numFmtId="164" fontId="3" fillId="7" borderId="3" xfId="30" applyNumberFormat="1" applyFont="1" applyFill="1" applyBorder="1" applyAlignment="1" applyProtection="1">
      <alignment horizontal="right" vertical="center" wrapText="1"/>
    </xf>
    <xf numFmtId="9" fontId="3" fillId="7" borderId="3" xfId="1" applyFont="1" applyFill="1" applyBorder="1" applyAlignment="1" applyProtection="1">
      <alignment horizontal="right" vertical="center" wrapText="1"/>
    </xf>
    <xf numFmtId="164" fontId="6" fillId="0" borderId="3" xfId="22" applyNumberFormat="1" applyFont="1" applyBorder="1" applyAlignment="1" applyProtection="1">
      <alignment horizontal="left" vertical="center" wrapText="1"/>
      <protection locked="0"/>
    </xf>
    <xf numFmtId="164" fontId="11" fillId="6" borderId="0" xfId="32" applyNumberFormat="1" applyFont="1" applyFill="1" applyBorder="1" applyAlignment="1" applyProtection="1">
      <alignment vertical="center"/>
      <protection locked="0"/>
    </xf>
    <xf numFmtId="9" fontId="9" fillId="0" borderId="0" xfId="1" applyFont="1" applyFill="1" applyBorder="1" applyAlignment="1" applyProtection="1">
      <alignment vertical="center"/>
      <protection locked="0"/>
    </xf>
    <xf numFmtId="9" fontId="12" fillId="0" borderId="0" xfId="1" applyFont="1" applyFill="1" applyBorder="1" applyAlignment="1" applyProtection="1">
      <alignment vertical="center"/>
      <protection locked="0"/>
    </xf>
    <xf numFmtId="166" fontId="6" fillId="7" borderId="3" xfId="33" applyNumberFormat="1" applyFont="1" applyFill="1" applyBorder="1" applyAlignment="1" applyProtection="1">
      <alignment horizontal="left" vertical="center" shrinkToFit="1"/>
      <protection locked="0"/>
    </xf>
    <xf numFmtId="164" fontId="6" fillId="7" borderId="3" xfId="34" applyNumberFormat="1" applyFont="1" applyFill="1" applyBorder="1" applyAlignment="1" applyProtection="1">
      <alignment horizontal="left" vertical="center" wrapText="1"/>
      <protection locked="0"/>
    </xf>
    <xf numFmtId="164" fontId="6" fillId="7" borderId="3" xfId="35" applyNumberFormat="1" applyFont="1" applyFill="1" applyBorder="1" applyAlignment="1" applyProtection="1">
      <alignment horizontal="right" vertical="center" shrinkToFit="1"/>
      <protection locked="0"/>
    </xf>
    <xf numFmtId="164" fontId="6" fillId="7" borderId="3" xfId="35" applyNumberFormat="1" applyFont="1" applyFill="1" applyBorder="1" applyAlignment="1" applyProtection="1">
      <alignment horizontal="right" vertical="center" shrinkToFit="1"/>
    </xf>
    <xf numFmtId="164" fontId="6" fillId="7" borderId="0" xfId="3" applyNumberFormat="1" applyFont="1" applyFill="1" applyBorder="1" applyAlignment="1" applyProtection="1">
      <alignment vertical="center"/>
      <protection locked="0"/>
    </xf>
    <xf numFmtId="164" fontId="3" fillId="7" borderId="0" xfId="0" applyNumberFormat="1" applyFont="1" applyFill="1" applyBorder="1" applyAlignment="1" applyProtection="1">
      <alignment vertical="center"/>
      <protection locked="0"/>
    </xf>
    <xf numFmtId="164" fontId="11" fillId="0" borderId="3" xfId="36" applyNumberFormat="1" applyFont="1" applyBorder="1" applyAlignment="1" applyProtection="1">
      <alignment horizontal="right" vertical="center" shrinkToFit="1"/>
      <protection locked="0"/>
    </xf>
    <xf numFmtId="164" fontId="11" fillId="0" borderId="3" xfId="36" applyNumberFormat="1" applyFont="1" applyBorder="1" applyAlignment="1" applyProtection="1">
      <alignment horizontal="right" vertical="center" shrinkToFit="1"/>
    </xf>
    <xf numFmtId="166" fontId="6" fillId="3" borderId="0" xfId="37" applyNumberFormat="1" applyFont="1" applyBorder="1" applyAlignment="1" applyProtection="1">
      <alignment horizontal="left" vertical="center" shrinkToFit="1"/>
      <protection locked="0"/>
    </xf>
    <xf numFmtId="164" fontId="6" fillId="3" borderId="0" xfId="38" applyNumberFormat="1" applyFont="1" applyBorder="1" applyAlignment="1" applyProtection="1">
      <alignment horizontal="left" vertical="center" wrapText="1"/>
      <protection locked="0"/>
    </xf>
    <xf numFmtId="164" fontId="6" fillId="0" borderId="0" xfId="3" applyNumberFormat="1" applyFont="1" applyBorder="1" applyAlignment="1" applyProtection="1">
      <alignment horizontal="right" vertical="center"/>
      <protection locked="0"/>
    </xf>
    <xf numFmtId="164" fontId="6" fillId="0" borderId="0" xfId="3" applyNumberFormat="1" applyFont="1" applyBorder="1" applyAlignment="1" applyProtection="1">
      <alignment horizontal="right" vertical="center"/>
    </xf>
    <xf numFmtId="9" fontId="6" fillId="0" borderId="0" xfId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vertical="center" shrinkToFit="1"/>
      <protection locked="0"/>
    </xf>
    <xf numFmtId="164" fontId="9" fillId="0" borderId="0" xfId="39" applyNumberFormat="1" applyFont="1" applyBorder="1" applyAlignment="1" applyProtection="1">
      <alignment vertical="center" wrapText="1"/>
      <protection locked="0"/>
    </xf>
    <xf numFmtId="164" fontId="9" fillId="0" borderId="0" xfId="3" applyNumberFormat="1" applyFont="1" applyBorder="1" applyAlignment="1" applyProtection="1">
      <alignment horizontal="right" vertical="center"/>
      <protection locked="0"/>
    </xf>
    <xf numFmtId="164" fontId="9" fillId="0" borderId="0" xfId="3" applyNumberFormat="1" applyFont="1" applyBorder="1" applyAlignment="1" applyProtection="1">
      <alignment horizontal="right" vertical="center"/>
    </xf>
    <xf numFmtId="9" fontId="9" fillId="0" borderId="0" xfId="1" applyFont="1" applyBorder="1" applyAlignment="1" applyProtection="1">
      <alignment horizontal="right" vertical="center"/>
    </xf>
    <xf numFmtId="164" fontId="9" fillId="0" borderId="0" xfId="3" applyNumberFormat="1" applyFont="1" applyBorder="1" applyAlignment="1" applyProtection="1">
      <alignment vertical="center"/>
      <protection locked="0"/>
    </xf>
    <xf numFmtId="164" fontId="12" fillId="0" borderId="0" xfId="0" applyNumberFormat="1" applyFont="1" applyBorder="1" applyAlignment="1" applyProtection="1">
      <alignment vertical="center"/>
      <protection locked="0"/>
    </xf>
    <xf numFmtId="166" fontId="6" fillId="6" borderId="3" xfId="40" applyNumberFormat="1" applyFont="1" applyFill="1" applyBorder="1" applyAlignment="1" applyProtection="1">
      <alignment horizontal="left" vertical="center" shrinkToFit="1"/>
    </xf>
    <xf numFmtId="164" fontId="6" fillId="6" borderId="3" xfId="41" applyNumberFormat="1" applyFont="1" applyFill="1" applyBorder="1" applyAlignment="1" applyProtection="1">
      <alignment horizontal="left" vertical="center" wrapText="1"/>
    </xf>
    <xf numFmtId="164" fontId="6" fillId="6" borderId="3" xfId="42" applyNumberFormat="1" applyFont="1" applyFill="1" applyBorder="1" applyAlignment="1" applyProtection="1">
      <alignment horizontal="right" vertical="center" shrinkToFit="1"/>
    </xf>
    <xf numFmtId="164" fontId="6" fillId="6" borderId="0" xfId="3" applyNumberFormat="1" applyFont="1" applyFill="1" applyBorder="1" applyAlignment="1" applyProtection="1">
      <alignment vertical="center"/>
    </xf>
    <xf numFmtId="164" fontId="3" fillId="6" borderId="0" xfId="0" applyNumberFormat="1" applyFont="1" applyFill="1" applyBorder="1" applyAlignment="1" applyProtection="1">
      <alignment vertical="center"/>
    </xf>
    <xf numFmtId="166" fontId="6" fillId="0" borderId="3" xfId="40" applyNumberFormat="1" applyFont="1" applyFill="1" applyBorder="1" applyAlignment="1" applyProtection="1">
      <alignment horizontal="left" vertical="center" shrinkToFit="1"/>
    </xf>
    <xf numFmtId="164" fontId="6" fillId="0" borderId="3" xfId="41" applyNumberFormat="1" applyFont="1" applyFill="1" applyBorder="1" applyAlignment="1" applyProtection="1">
      <alignment horizontal="left" vertical="center" wrapText="1"/>
    </xf>
    <xf numFmtId="164" fontId="6" fillId="0" borderId="3" xfId="42" applyNumberFormat="1" applyFont="1" applyFill="1" applyBorder="1" applyAlignment="1" applyProtection="1">
      <alignment horizontal="right" vertical="center" shrinkToFit="1"/>
    </xf>
    <xf numFmtId="9" fontId="6" fillId="0" borderId="3" xfId="1" applyFont="1" applyFill="1" applyBorder="1" applyAlignment="1" applyProtection="1">
      <alignment horizontal="right" vertical="center" shrinkToFit="1"/>
    </xf>
    <xf numFmtId="164" fontId="6" fillId="0" borderId="0" xfId="3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6" fontId="6" fillId="0" borderId="3" xfId="40" applyNumberFormat="1" applyFont="1" applyFill="1" applyBorder="1" applyAlignment="1" applyProtection="1">
      <alignment horizontal="left" vertical="center" shrinkToFit="1"/>
      <protection locked="0"/>
    </xf>
    <xf numFmtId="164" fontId="6" fillId="0" borderId="3" xfId="41" applyNumberFormat="1" applyFont="1" applyFill="1" applyBorder="1" applyAlignment="1" applyProtection="1">
      <alignment horizontal="left" vertical="center" wrapText="1"/>
      <protection locked="0"/>
    </xf>
    <xf numFmtId="164" fontId="6" fillId="0" borderId="3" xfId="42" applyNumberFormat="1" applyFont="1" applyFill="1" applyBorder="1" applyAlignment="1" applyProtection="1">
      <alignment horizontal="right" vertical="center" shrinkToFit="1"/>
      <protection locked="0"/>
    </xf>
    <xf numFmtId="164" fontId="6" fillId="0" borderId="0" xfId="3" applyNumberFormat="1" applyFont="1" applyFill="1" applyBorder="1" applyAlignment="1" applyProtection="1">
      <alignment vertical="center"/>
      <protection locked="0"/>
    </xf>
    <xf numFmtId="164" fontId="6" fillId="0" borderId="0" xfId="43" applyNumberFormat="1" applyFont="1" applyFill="1" applyBorder="1" applyAlignment="1" applyProtection="1">
      <alignment vertical="center"/>
      <protection locked="0"/>
    </xf>
    <xf numFmtId="9" fontId="6" fillId="0" borderId="0" xfId="1" applyFont="1" applyFill="1" applyBorder="1" applyAlignment="1" applyProtection="1">
      <alignment vertical="center"/>
      <protection locked="0"/>
    </xf>
    <xf numFmtId="164" fontId="6" fillId="0" borderId="0" xfId="44" applyNumberFormat="1" applyFont="1" applyBorder="1" applyAlignment="1" applyProtection="1">
      <alignment horizontal="left" vertical="center"/>
      <protection locked="0"/>
    </xf>
    <xf numFmtId="9" fontId="6" fillId="0" borderId="0" xfId="1" applyFont="1" applyBorder="1" applyAlignment="1" applyProtection="1">
      <alignment horizontal="left" vertical="center"/>
      <protection locked="0"/>
    </xf>
    <xf numFmtId="9" fontId="6" fillId="0" borderId="0" xfId="1" applyFont="1" applyBorder="1" applyAlignment="1" applyProtection="1">
      <alignment vertical="center"/>
      <protection locked="0"/>
    </xf>
    <xf numFmtId="164" fontId="6" fillId="0" borderId="0" xfId="45" applyNumberFormat="1" applyFont="1" applyBorder="1" applyAlignment="1" applyProtection="1">
      <alignment horizontal="left" vertical="center"/>
      <protection locked="0"/>
    </xf>
    <xf numFmtId="164" fontId="6" fillId="0" borderId="0" xfId="46" applyNumberFormat="1" applyFont="1" applyBorder="1" applyAlignment="1" applyProtection="1">
      <alignment horizontal="center" vertical="center"/>
      <protection locked="0"/>
    </xf>
    <xf numFmtId="9" fontId="6" fillId="0" borderId="0" xfId="1" applyFont="1" applyBorder="1" applyAlignment="1" applyProtection="1">
      <alignment horizontal="center" vertical="center"/>
      <protection locked="0"/>
    </xf>
    <xf numFmtId="164" fontId="6" fillId="0" borderId="0" xfId="43" applyNumberFormat="1" applyFont="1" applyBorder="1" applyAlignment="1" applyProtection="1">
      <alignment vertical="center"/>
      <protection locked="0"/>
    </xf>
    <xf numFmtId="9" fontId="3" fillId="0" borderId="0" xfId="1" applyFont="1" applyBorder="1" applyAlignment="1" applyProtection="1">
      <alignment vertical="center"/>
      <protection locked="0"/>
    </xf>
    <xf numFmtId="166" fontId="9" fillId="4" borderId="3" xfId="13" applyNumberFormat="1" applyFont="1" applyBorder="1" applyAlignment="1" applyProtection="1">
      <alignment horizontal="left" vertical="center" shrinkToFit="1"/>
    </xf>
    <xf numFmtId="164" fontId="9" fillId="4" borderId="3" xfId="14" applyNumberFormat="1" applyFont="1" applyBorder="1" applyAlignment="1" applyProtection="1">
      <alignment horizontal="left" vertical="center" wrapText="1"/>
    </xf>
    <xf numFmtId="166" fontId="9" fillId="0" borderId="3" xfId="1" applyNumberFormat="1" applyFont="1" applyFill="1" applyBorder="1" applyAlignment="1" applyProtection="1">
      <alignment horizontal="left" vertical="center" shrinkToFit="1"/>
    </xf>
    <xf numFmtId="9" fontId="9" fillId="0" borderId="3" xfId="1" applyFont="1" applyFill="1" applyBorder="1" applyAlignment="1" applyProtection="1">
      <alignment horizontal="left" vertical="center" wrapText="1"/>
    </xf>
    <xf numFmtId="166" fontId="6" fillId="7" borderId="3" xfId="33" applyNumberFormat="1" applyFont="1" applyFill="1" applyBorder="1" applyAlignment="1" applyProtection="1">
      <alignment horizontal="left" vertical="center" shrinkToFit="1"/>
    </xf>
    <xf numFmtId="164" fontId="6" fillId="7" borderId="3" xfId="34" applyNumberFormat="1" applyFont="1" applyFill="1" applyBorder="1" applyAlignment="1" applyProtection="1">
      <alignment horizontal="left" vertical="center" wrapText="1"/>
    </xf>
    <xf numFmtId="168" fontId="9" fillId="0" borderId="3" xfId="1" applyNumberFormat="1" applyFont="1" applyFill="1" applyBorder="1" applyAlignment="1" applyProtection="1">
      <alignment horizontal="right" vertical="center" shrinkToFit="1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164" fontId="4" fillId="0" borderId="0" xfId="2" applyNumberFormat="1" applyFont="1" applyBorder="1" applyAlignment="1" applyProtection="1">
      <alignment horizontal="center" vertical="center" shrinkToFit="1"/>
      <protection locked="0"/>
    </xf>
    <xf numFmtId="164" fontId="5" fillId="0" borderId="0" xfId="4" applyNumberFormat="1" applyFont="1" applyBorder="1" applyAlignment="1" applyProtection="1">
      <alignment horizontal="center" vertical="center" shrinkToFit="1"/>
      <protection locked="0"/>
    </xf>
    <xf numFmtId="164" fontId="6" fillId="0" borderId="3" xfId="9" applyNumberFormat="1" applyFont="1" applyBorder="1" applyAlignment="1" applyProtection="1">
      <alignment horizontal="center" vertical="center" wrapText="1"/>
      <protection locked="0"/>
    </xf>
    <xf numFmtId="164" fontId="6" fillId="0" borderId="3" xfId="10" applyNumberFormat="1" applyFont="1" applyBorder="1" applyAlignment="1" applyProtection="1">
      <alignment horizontal="center" vertical="center" wrapText="1"/>
      <protection locked="0"/>
    </xf>
    <xf numFmtId="164" fontId="6" fillId="3" borderId="4" xfId="11" applyNumberFormat="1" applyFont="1" applyBorder="1" applyAlignment="1" applyProtection="1">
      <alignment horizontal="center" vertical="center" wrapText="1"/>
      <protection locked="0"/>
    </xf>
    <xf numFmtId="164" fontId="6" fillId="3" borderId="5" xfId="11" applyNumberFormat="1" applyFont="1" applyBorder="1" applyAlignment="1" applyProtection="1">
      <alignment horizontal="center" vertical="center" wrapText="1"/>
      <protection locked="0"/>
    </xf>
    <xf numFmtId="164" fontId="6" fillId="0" borderId="4" xfId="10" applyNumberFormat="1" applyFont="1" applyBorder="1" applyAlignment="1" applyProtection="1">
      <alignment horizontal="center" vertical="center" wrapText="1"/>
      <protection locked="0"/>
    </xf>
    <xf numFmtId="164" fontId="6" fillId="0" borderId="5" xfId="10" applyNumberFormat="1" applyFont="1" applyBorder="1" applyAlignment="1" applyProtection="1">
      <alignment horizontal="center" vertical="center" wrapText="1"/>
      <protection locked="0"/>
    </xf>
    <xf numFmtId="164" fontId="6" fillId="0" borderId="6" xfId="10" applyNumberFormat="1" applyFont="1" applyBorder="1" applyAlignment="1" applyProtection="1">
      <alignment horizontal="center" vertical="center" wrapText="1"/>
      <protection locked="0"/>
    </xf>
    <xf numFmtId="164" fontId="6" fillId="3" borderId="3" xfId="11" applyNumberFormat="1" applyFont="1" applyBorder="1" applyAlignment="1" applyProtection="1">
      <alignment horizontal="center" vertical="center" wrapText="1"/>
      <protection locked="0"/>
    </xf>
  </cellXfs>
  <cellStyles count="47">
    <cellStyle name="xl103" xfId="2"/>
    <cellStyle name="xl104" xfId="4"/>
    <cellStyle name="xl107" xfId="32"/>
    <cellStyle name="xl22" xfId="5"/>
    <cellStyle name="xl23" xfId="9"/>
    <cellStyle name="xl24" xfId="12"/>
    <cellStyle name="xl25" xfId="13"/>
    <cellStyle name="xl26" xfId="40"/>
    <cellStyle name="xl27" xfId="16"/>
    <cellStyle name="xl28" xfId="19"/>
    <cellStyle name="xl29" xfId="22"/>
    <cellStyle name="xl30" xfId="25"/>
    <cellStyle name="xl31" xfId="28"/>
    <cellStyle name="xl33" xfId="30"/>
    <cellStyle name="xl34" xfId="33"/>
    <cellStyle name="xl37" xfId="37"/>
    <cellStyle name="xl38" xfId="43"/>
    <cellStyle name="xl39" xfId="44"/>
    <cellStyle name="xl40" xfId="46"/>
    <cellStyle name="xl41" xfId="3"/>
    <cellStyle name="xl42" xfId="6"/>
    <cellStyle name="xl43" xfId="10"/>
    <cellStyle name="xl44" xfId="14"/>
    <cellStyle name="xl45" xfId="41"/>
    <cellStyle name="xl46" xfId="17"/>
    <cellStyle name="xl47" xfId="20"/>
    <cellStyle name="xl48" xfId="23"/>
    <cellStyle name="xl49" xfId="26"/>
    <cellStyle name="xl50" xfId="27"/>
    <cellStyle name="xl52" xfId="31"/>
    <cellStyle name="xl53" xfId="34"/>
    <cellStyle name="xl56" xfId="38"/>
    <cellStyle name="xl57" xfId="39"/>
    <cellStyle name="xl59" xfId="45"/>
    <cellStyle name="xl61" xfId="15"/>
    <cellStyle name="xl62" xfId="42"/>
    <cellStyle name="xl63" xfId="18"/>
    <cellStyle name="xl64" xfId="21"/>
    <cellStyle name="xl65" xfId="24"/>
    <cellStyle name="xl66" xfId="36"/>
    <cellStyle name="xl67" xfId="29"/>
    <cellStyle name="xl69" xfId="35"/>
    <cellStyle name="xl74" xfId="7"/>
    <cellStyle name="xl77" xfId="11"/>
    <cellStyle name="xl82" xfId="8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9"/>
  <sheetViews>
    <sheetView tabSelected="1" zoomScale="85" zoomScaleNormal="85" workbookViewId="0">
      <pane xSplit="2" ySplit="9" topLeftCell="C79" activePane="bottomRight" state="frozen"/>
      <selection pane="topRight" activeCell="C1" sqref="C1"/>
      <selection pane="bottomLeft" activeCell="A13" sqref="A13"/>
      <selection pane="bottomRight" activeCell="G43" sqref="G43"/>
    </sheetView>
  </sheetViews>
  <sheetFormatPr defaultRowHeight="15.75"/>
  <cols>
    <col min="1" max="1" width="7.7109375" style="1" customWidth="1"/>
    <col min="2" max="2" width="57.7109375" style="1" customWidth="1"/>
    <col min="3" max="5" width="14.85546875" style="1" customWidth="1"/>
    <col min="6" max="6" width="14.85546875" style="104" customWidth="1"/>
    <col min="7" max="8" width="14.85546875" style="1" customWidth="1"/>
    <col min="9" max="12" width="14.85546875" style="104" customWidth="1"/>
    <col min="13" max="13" width="14.85546875" style="1" customWidth="1"/>
    <col min="14" max="14" width="14.85546875" style="104" customWidth="1"/>
    <col min="15" max="15" width="9.140625" style="1" customWidth="1"/>
    <col min="16" max="16384" width="9.140625" style="1"/>
  </cols>
  <sheetData>
    <row r="1" spans="1:15" ht="23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5" ht="22.5" customHeight="1">
      <c r="A2" s="113" t="s">
        <v>104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2"/>
    </row>
    <row r="3" spans="1:15" s="4" customFormat="1" ht="12.75" customHeight="1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3"/>
    </row>
    <row r="4" spans="1:15" s="4" customFormat="1" ht="12.75" customHeight="1">
      <c r="A4" s="5"/>
      <c r="B4" s="6"/>
      <c r="C4" s="7"/>
      <c r="D4" s="6"/>
      <c r="E4" s="6"/>
      <c r="F4" s="8"/>
      <c r="G4" s="9"/>
      <c r="H4" s="9"/>
      <c r="I4" s="10"/>
      <c r="J4" s="10"/>
      <c r="K4" s="10"/>
      <c r="L4" s="10"/>
      <c r="M4" s="9"/>
      <c r="N4" s="10" t="s">
        <v>2</v>
      </c>
      <c r="O4" s="3"/>
    </row>
    <row r="5" spans="1:15" ht="38.25" customHeight="1">
      <c r="A5" s="115" t="s">
        <v>3</v>
      </c>
      <c r="B5" s="116" t="s">
        <v>4</v>
      </c>
      <c r="C5" s="116" t="s">
        <v>5</v>
      </c>
      <c r="D5" s="117" t="s">
        <v>6</v>
      </c>
      <c r="E5" s="118"/>
      <c r="F5" s="118"/>
      <c r="G5" s="117" t="s">
        <v>7</v>
      </c>
      <c r="H5" s="118"/>
      <c r="I5" s="118"/>
      <c r="J5" s="119" t="s">
        <v>8</v>
      </c>
      <c r="K5" s="120"/>
      <c r="L5" s="120"/>
      <c r="M5" s="120"/>
      <c r="N5" s="121"/>
      <c r="O5" s="2"/>
    </row>
    <row r="6" spans="1:15" ht="31.5" customHeight="1">
      <c r="A6" s="115"/>
      <c r="B6" s="116"/>
      <c r="C6" s="116"/>
      <c r="D6" s="122" t="s">
        <v>9</v>
      </c>
      <c r="E6" s="119" t="s">
        <v>10</v>
      </c>
      <c r="F6" s="121"/>
      <c r="G6" s="122" t="s">
        <v>9</v>
      </c>
      <c r="H6" s="119" t="s">
        <v>11</v>
      </c>
      <c r="I6" s="121"/>
      <c r="J6" s="122" t="s">
        <v>12</v>
      </c>
      <c r="K6" s="119" t="s">
        <v>11</v>
      </c>
      <c r="L6" s="121"/>
      <c r="M6" s="122" t="s">
        <v>13</v>
      </c>
      <c r="N6" s="122" t="s">
        <v>14</v>
      </c>
      <c r="O6" s="2"/>
    </row>
    <row r="7" spans="1:15" ht="38.25" customHeight="1">
      <c r="A7" s="115"/>
      <c r="B7" s="116"/>
      <c r="C7" s="116"/>
      <c r="D7" s="122"/>
      <c r="E7" s="11" t="s">
        <v>15</v>
      </c>
      <c r="F7" s="12" t="s">
        <v>16</v>
      </c>
      <c r="G7" s="122"/>
      <c r="H7" s="11" t="s">
        <v>15</v>
      </c>
      <c r="I7" s="12" t="s">
        <v>16</v>
      </c>
      <c r="J7" s="122"/>
      <c r="K7" s="11" t="s">
        <v>15</v>
      </c>
      <c r="L7" s="12" t="s">
        <v>16</v>
      </c>
      <c r="M7" s="122"/>
      <c r="N7" s="122"/>
      <c r="O7" s="2"/>
    </row>
    <row r="8" spans="1:15" ht="12.75" customHeight="1">
      <c r="A8" s="13">
        <v>1</v>
      </c>
      <c r="B8" s="13">
        <v>2</v>
      </c>
      <c r="C8" s="13">
        <v>3</v>
      </c>
      <c r="D8" s="13">
        <v>4</v>
      </c>
      <c r="E8" s="13" t="s">
        <v>17</v>
      </c>
      <c r="F8" s="14" t="s">
        <v>18</v>
      </c>
      <c r="G8" s="13">
        <v>7</v>
      </c>
      <c r="H8" s="13" t="s">
        <v>19</v>
      </c>
      <c r="I8" s="14" t="s">
        <v>20</v>
      </c>
      <c r="J8" s="13">
        <v>10</v>
      </c>
      <c r="K8" s="13" t="s">
        <v>21</v>
      </c>
      <c r="L8" s="14" t="s">
        <v>22</v>
      </c>
      <c r="M8" s="13">
        <v>13</v>
      </c>
      <c r="N8" s="13">
        <v>14</v>
      </c>
      <c r="O8" s="2"/>
    </row>
    <row r="9" spans="1:15">
      <c r="A9" s="15">
        <v>1000</v>
      </c>
      <c r="B9" s="16" t="s">
        <v>23</v>
      </c>
      <c r="C9" s="17">
        <f>C10+C29</f>
        <v>3416</v>
      </c>
      <c r="D9" s="17">
        <f>D10+D29</f>
        <v>4553</v>
      </c>
      <c r="E9" s="18">
        <f>D9-C9</f>
        <v>1137</v>
      </c>
      <c r="F9" s="19">
        <f>IF(C9=0,0,D9/C9)</f>
        <v>1.3328454332552693</v>
      </c>
      <c r="G9" s="17">
        <f>G10+G29</f>
        <v>3811</v>
      </c>
      <c r="H9" s="18">
        <f>G9-D9</f>
        <v>-742</v>
      </c>
      <c r="I9" s="19">
        <f>IF(D9=0,0,G9/D9)</f>
        <v>0.8370305293213266</v>
      </c>
      <c r="J9" s="17">
        <f>J10+J29</f>
        <v>3811</v>
      </c>
      <c r="K9" s="18">
        <f t="shared" ref="K9:K63" si="0">J9-D9</f>
        <v>-742</v>
      </c>
      <c r="L9" s="19">
        <f t="shared" ref="L9:L63" si="1">IF(D9=0,0,J9/D9)</f>
        <v>0.8370305293213266</v>
      </c>
      <c r="M9" s="17">
        <f>M10+M29</f>
        <v>3730</v>
      </c>
      <c r="N9" s="17">
        <f>N10+N29</f>
        <v>3793</v>
      </c>
      <c r="O9" s="2"/>
    </row>
    <row r="10" spans="1:15">
      <c r="A10" s="20">
        <v>1100</v>
      </c>
      <c r="B10" s="21" t="s">
        <v>24</v>
      </c>
      <c r="C10" s="22">
        <f>C11+C20</f>
        <v>373</v>
      </c>
      <c r="D10" s="22">
        <f>D11+D20</f>
        <v>542</v>
      </c>
      <c r="E10" s="23">
        <f t="shared" ref="E10:E63" si="2">D10-C10</f>
        <v>169</v>
      </c>
      <c r="F10" s="24">
        <f t="shared" ref="F10:F63" si="3">IF(C10=0,0,D10/C10)</f>
        <v>1.4530831099195711</v>
      </c>
      <c r="G10" s="22">
        <f>G11+G20</f>
        <v>579</v>
      </c>
      <c r="H10" s="23">
        <f t="shared" ref="H10:H63" si="4">G10-D10</f>
        <v>37</v>
      </c>
      <c r="I10" s="24">
        <f t="shared" ref="I10:I63" si="5">IF(D10=0,0,G10/D10)</f>
        <v>1.0682656826568266</v>
      </c>
      <c r="J10" s="22">
        <f>J11+J20</f>
        <v>579</v>
      </c>
      <c r="K10" s="23">
        <f t="shared" si="0"/>
        <v>37</v>
      </c>
      <c r="L10" s="24">
        <f t="shared" si="1"/>
        <v>1.0682656826568266</v>
      </c>
      <c r="M10" s="22">
        <f>M11+M20</f>
        <v>598</v>
      </c>
      <c r="N10" s="22">
        <f>N11+N20</f>
        <v>603</v>
      </c>
      <c r="O10" s="2"/>
    </row>
    <row r="11" spans="1:15" s="31" customFormat="1">
      <c r="A11" s="25">
        <v>1110</v>
      </c>
      <c r="B11" s="26" t="s">
        <v>25</v>
      </c>
      <c r="C11" s="27">
        <f>SUM(C12:C18)</f>
        <v>373</v>
      </c>
      <c r="D11" s="27">
        <f>SUM(D12:D18)</f>
        <v>542</v>
      </c>
      <c r="E11" s="28">
        <f t="shared" si="2"/>
        <v>169</v>
      </c>
      <c r="F11" s="29">
        <f t="shared" si="3"/>
        <v>1.4530831099195711</v>
      </c>
      <c r="G11" s="27">
        <f>SUM(G12:G18)</f>
        <v>579</v>
      </c>
      <c r="H11" s="28">
        <f t="shared" si="4"/>
        <v>37</v>
      </c>
      <c r="I11" s="29">
        <f t="shared" si="5"/>
        <v>1.0682656826568266</v>
      </c>
      <c r="J11" s="27">
        <f>SUM(J12:J18)</f>
        <v>579</v>
      </c>
      <c r="K11" s="28">
        <f t="shared" si="0"/>
        <v>37</v>
      </c>
      <c r="L11" s="29">
        <f t="shared" si="1"/>
        <v>1.0682656826568266</v>
      </c>
      <c r="M11" s="27">
        <f>SUM(M12:M18)</f>
        <v>598</v>
      </c>
      <c r="N11" s="27">
        <f>SUM(N12:N18)</f>
        <v>603</v>
      </c>
      <c r="O11" s="30"/>
    </row>
    <row r="12" spans="1:15">
      <c r="A12" s="32">
        <v>1111</v>
      </c>
      <c r="B12" s="33" t="s">
        <v>26</v>
      </c>
      <c r="C12" s="34">
        <v>67</v>
      </c>
      <c r="D12" s="34">
        <v>85</v>
      </c>
      <c r="E12" s="35">
        <f t="shared" si="2"/>
        <v>18</v>
      </c>
      <c r="F12" s="36">
        <f t="shared" si="3"/>
        <v>1.2686567164179106</v>
      </c>
      <c r="G12" s="34">
        <v>90</v>
      </c>
      <c r="H12" s="35">
        <f t="shared" si="4"/>
        <v>5</v>
      </c>
      <c r="I12" s="36">
        <f t="shared" si="5"/>
        <v>1.0588235294117647</v>
      </c>
      <c r="J12" s="34">
        <v>90</v>
      </c>
      <c r="K12" s="35">
        <f t="shared" si="0"/>
        <v>5</v>
      </c>
      <c r="L12" s="36">
        <f t="shared" si="1"/>
        <v>1.0588235294117647</v>
      </c>
      <c r="M12" s="34">
        <v>95</v>
      </c>
      <c r="N12" s="34">
        <v>100</v>
      </c>
      <c r="O12" s="2"/>
    </row>
    <row r="13" spans="1:15" ht="31.5">
      <c r="A13" s="32">
        <v>1112</v>
      </c>
      <c r="B13" s="33" t="s">
        <v>27</v>
      </c>
      <c r="C13" s="34">
        <v>2</v>
      </c>
      <c r="D13" s="34">
        <v>2</v>
      </c>
      <c r="E13" s="35">
        <f t="shared" si="2"/>
        <v>0</v>
      </c>
      <c r="F13" s="36">
        <f t="shared" si="3"/>
        <v>1</v>
      </c>
      <c r="G13" s="34">
        <v>3</v>
      </c>
      <c r="H13" s="35">
        <f t="shared" si="4"/>
        <v>1</v>
      </c>
      <c r="I13" s="36">
        <f t="shared" si="5"/>
        <v>1.5</v>
      </c>
      <c r="J13" s="34">
        <v>3</v>
      </c>
      <c r="K13" s="35">
        <f t="shared" si="0"/>
        <v>1</v>
      </c>
      <c r="L13" s="36">
        <f t="shared" si="1"/>
        <v>1.5</v>
      </c>
      <c r="M13" s="34">
        <v>3</v>
      </c>
      <c r="N13" s="34">
        <v>3</v>
      </c>
      <c r="O13" s="2"/>
    </row>
    <row r="14" spans="1:15">
      <c r="A14" s="32">
        <v>1113</v>
      </c>
      <c r="B14" s="33" t="s">
        <v>28</v>
      </c>
      <c r="C14" s="34"/>
      <c r="D14" s="34"/>
      <c r="E14" s="35">
        <f t="shared" si="2"/>
        <v>0</v>
      </c>
      <c r="F14" s="36">
        <f t="shared" si="3"/>
        <v>0</v>
      </c>
      <c r="G14" s="34">
        <v>5</v>
      </c>
      <c r="H14" s="35">
        <f t="shared" si="4"/>
        <v>5</v>
      </c>
      <c r="I14" s="36">
        <f t="shared" si="5"/>
        <v>0</v>
      </c>
      <c r="J14" s="34"/>
      <c r="K14" s="35">
        <f t="shared" si="0"/>
        <v>0</v>
      </c>
      <c r="L14" s="36">
        <f t="shared" si="1"/>
        <v>0</v>
      </c>
      <c r="M14" s="34"/>
      <c r="N14" s="34"/>
      <c r="O14" s="2"/>
    </row>
    <row r="15" spans="1:15">
      <c r="A15" s="32">
        <v>1114</v>
      </c>
      <c r="B15" s="33" t="s">
        <v>29</v>
      </c>
      <c r="C15" s="34">
        <v>5</v>
      </c>
      <c r="D15" s="34">
        <v>5</v>
      </c>
      <c r="E15" s="35">
        <f t="shared" si="2"/>
        <v>0</v>
      </c>
      <c r="F15" s="36">
        <f t="shared" si="3"/>
        <v>1</v>
      </c>
      <c r="G15" s="34">
        <v>23</v>
      </c>
      <c r="H15" s="35">
        <f t="shared" si="4"/>
        <v>18</v>
      </c>
      <c r="I15" s="36">
        <f t="shared" si="5"/>
        <v>4.5999999999999996</v>
      </c>
      <c r="J15" s="34">
        <v>5</v>
      </c>
      <c r="K15" s="35">
        <f t="shared" si="0"/>
        <v>0</v>
      </c>
      <c r="L15" s="36">
        <f t="shared" si="1"/>
        <v>1</v>
      </c>
      <c r="M15" s="34">
        <v>6</v>
      </c>
      <c r="N15" s="34">
        <v>6</v>
      </c>
      <c r="O15" s="2"/>
    </row>
    <row r="16" spans="1:15">
      <c r="A16" s="32">
        <v>1115</v>
      </c>
      <c r="B16" s="33" t="s">
        <v>30</v>
      </c>
      <c r="C16" s="34">
        <v>66</v>
      </c>
      <c r="D16" s="34">
        <v>36</v>
      </c>
      <c r="E16" s="35">
        <f t="shared" si="2"/>
        <v>-30</v>
      </c>
      <c r="F16" s="36">
        <f t="shared" si="3"/>
        <v>0.54545454545454541</v>
      </c>
      <c r="G16" s="34"/>
      <c r="H16" s="35">
        <f t="shared" si="4"/>
        <v>-36</v>
      </c>
      <c r="I16" s="36">
        <f t="shared" si="5"/>
        <v>0</v>
      </c>
      <c r="J16" s="34">
        <v>23</v>
      </c>
      <c r="K16" s="35">
        <f t="shared" si="0"/>
        <v>-13</v>
      </c>
      <c r="L16" s="36">
        <f t="shared" si="1"/>
        <v>0.63888888888888884</v>
      </c>
      <c r="M16" s="34">
        <v>24</v>
      </c>
      <c r="N16" s="34">
        <v>24</v>
      </c>
      <c r="O16" s="2"/>
    </row>
    <row r="17" spans="1:15">
      <c r="A17" s="32">
        <v>1116</v>
      </c>
      <c r="B17" s="33" t="s">
        <v>31</v>
      </c>
      <c r="C17" s="34"/>
      <c r="D17" s="34"/>
      <c r="E17" s="35">
        <f t="shared" si="2"/>
        <v>0</v>
      </c>
      <c r="F17" s="36">
        <f t="shared" si="3"/>
        <v>0</v>
      </c>
      <c r="G17" s="34"/>
      <c r="H17" s="35">
        <f t="shared" si="4"/>
        <v>0</v>
      </c>
      <c r="I17" s="36">
        <f t="shared" si="5"/>
        <v>0</v>
      </c>
      <c r="J17" s="34"/>
      <c r="K17" s="35">
        <f t="shared" si="0"/>
        <v>0</v>
      </c>
      <c r="L17" s="36">
        <f t="shared" si="1"/>
        <v>0</v>
      </c>
      <c r="M17" s="34"/>
      <c r="N17" s="34"/>
      <c r="O17" s="2"/>
    </row>
    <row r="18" spans="1:15">
      <c r="A18" s="32">
        <v>1117</v>
      </c>
      <c r="B18" s="33" t="s">
        <v>32</v>
      </c>
      <c r="C18" s="34">
        <v>233</v>
      </c>
      <c r="D18" s="34">
        <v>414</v>
      </c>
      <c r="E18" s="35">
        <f t="shared" si="2"/>
        <v>181</v>
      </c>
      <c r="F18" s="36">
        <f t="shared" si="3"/>
        <v>1.7768240343347639</v>
      </c>
      <c r="G18" s="34">
        <v>458</v>
      </c>
      <c r="H18" s="35">
        <f t="shared" si="4"/>
        <v>44</v>
      </c>
      <c r="I18" s="36">
        <f t="shared" si="5"/>
        <v>1.106280193236715</v>
      </c>
      <c r="J18" s="34">
        <v>458</v>
      </c>
      <c r="K18" s="35">
        <f t="shared" si="0"/>
        <v>44</v>
      </c>
      <c r="L18" s="36">
        <f t="shared" si="1"/>
        <v>1.106280193236715</v>
      </c>
      <c r="M18" s="34">
        <v>470</v>
      </c>
      <c r="N18" s="34">
        <v>470</v>
      </c>
      <c r="O18" s="2"/>
    </row>
    <row r="19" spans="1:15">
      <c r="A19" s="37" t="s">
        <v>33</v>
      </c>
      <c r="B19" s="38" t="s">
        <v>34</v>
      </c>
      <c r="C19" s="34">
        <v>233</v>
      </c>
      <c r="D19" s="34">
        <v>414</v>
      </c>
      <c r="E19" s="35">
        <f t="shared" si="2"/>
        <v>181</v>
      </c>
      <c r="F19" s="36">
        <f t="shared" si="3"/>
        <v>1.7768240343347639</v>
      </c>
      <c r="G19" s="34">
        <v>458</v>
      </c>
      <c r="H19" s="35">
        <f t="shared" si="4"/>
        <v>44</v>
      </c>
      <c r="I19" s="36">
        <f t="shared" si="5"/>
        <v>1.106280193236715</v>
      </c>
      <c r="J19" s="34">
        <v>458</v>
      </c>
      <c r="K19" s="35">
        <f t="shared" si="0"/>
        <v>44</v>
      </c>
      <c r="L19" s="36">
        <f t="shared" si="1"/>
        <v>1.106280193236715</v>
      </c>
      <c r="M19" s="34">
        <v>470</v>
      </c>
      <c r="N19" s="34">
        <v>470</v>
      </c>
      <c r="O19" s="2"/>
    </row>
    <row r="20" spans="1:15" s="31" customFormat="1">
      <c r="A20" s="25">
        <v>1120</v>
      </c>
      <c r="B20" s="26" t="s">
        <v>35</v>
      </c>
      <c r="C20" s="27">
        <f>SUM(C21:C24,C26:C28)</f>
        <v>0</v>
      </c>
      <c r="D20" s="27">
        <f>SUM(D21:D24,D26:D28)</f>
        <v>0</v>
      </c>
      <c r="E20" s="28">
        <f t="shared" si="2"/>
        <v>0</v>
      </c>
      <c r="F20" s="29">
        <f t="shared" si="3"/>
        <v>0</v>
      </c>
      <c r="G20" s="27">
        <f>SUM(G21:G24,G26:G28)</f>
        <v>0</v>
      </c>
      <c r="H20" s="28">
        <f t="shared" si="4"/>
        <v>0</v>
      </c>
      <c r="I20" s="29">
        <f t="shared" si="5"/>
        <v>0</v>
      </c>
      <c r="J20" s="27">
        <f>SUM(J21:J24,J26:J28)</f>
        <v>0</v>
      </c>
      <c r="K20" s="28">
        <f t="shared" si="0"/>
        <v>0</v>
      </c>
      <c r="L20" s="29">
        <f t="shared" si="1"/>
        <v>0</v>
      </c>
      <c r="M20" s="27">
        <f>SUM(M21:M24,M26:M28)</f>
        <v>0</v>
      </c>
      <c r="N20" s="27">
        <f>SUM(N21:N24,N26:N28)</f>
        <v>0</v>
      </c>
      <c r="O20" s="30"/>
    </row>
    <row r="21" spans="1:15" ht="47.25">
      <c r="A21" s="32">
        <v>1121</v>
      </c>
      <c r="B21" s="39" t="s">
        <v>36</v>
      </c>
      <c r="C21" s="34"/>
      <c r="D21" s="34"/>
      <c r="E21" s="35">
        <f t="shared" si="2"/>
        <v>0</v>
      </c>
      <c r="F21" s="36">
        <f t="shared" si="3"/>
        <v>0</v>
      </c>
      <c r="G21" s="34"/>
      <c r="H21" s="35">
        <f t="shared" si="4"/>
        <v>0</v>
      </c>
      <c r="I21" s="36">
        <f t="shared" si="5"/>
        <v>0</v>
      </c>
      <c r="J21" s="34"/>
      <c r="K21" s="35">
        <f t="shared" si="0"/>
        <v>0</v>
      </c>
      <c r="L21" s="36">
        <f t="shared" si="1"/>
        <v>0</v>
      </c>
      <c r="M21" s="34"/>
      <c r="N21" s="34"/>
      <c r="O21" s="2"/>
    </row>
    <row r="22" spans="1:15" ht="31.5">
      <c r="A22" s="32">
        <v>1122</v>
      </c>
      <c r="B22" s="39" t="s">
        <v>37</v>
      </c>
      <c r="C22" s="34"/>
      <c r="D22" s="34"/>
      <c r="E22" s="35">
        <f t="shared" si="2"/>
        <v>0</v>
      </c>
      <c r="F22" s="36">
        <f t="shared" si="3"/>
        <v>0</v>
      </c>
      <c r="G22" s="34"/>
      <c r="H22" s="35">
        <f t="shared" si="4"/>
        <v>0</v>
      </c>
      <c r="I22" s="36">
        <f t="shared" si="5"/>
        <v>0</v>
      </c>
      <c r="J22" s="34"/>
      <c r="K22" s="35">
        <f t="shared" si="0"/>
        <v>0</v>
      </c>
      <c r="L22" s="36">
        <f t="shared" si="1"/>
        <v>0</v>
      </c>
      <c r="M22" s="34"/>
      <c r="N22" s="34"/>
      <c r="O22" s="2"/>
    </row>
    <row r="23" spans="1:15">
      <c r="A23" s="32">
        <v>1123</v>
      </c>
      <c r="B23" s="39" t="s">
        <v>38</v>
      </c>
      <c r="C23" s="34"/>
      <c r="D23" s="34"/>
      <c r="E23" s="35">
        <f t="shared" si="2"/>
        <v>0</v>
      </c>
      <c r="F23" s="36">
        <f t="shared" si="3"/>
        <v>0</v>
      </c>
      <c r="G23" s="34"/>
      <c r="H23" s="35">
        <f t="shared" si="4"/>
        <v>0</v>
      </c>
      <c r="I23" s="36">
        <f t="shared" si="5"/>
        <v>0</v>
      </c>
      <c r="J23" s="34"/>
      <c r="K23" s="35">
        <f t="shared" si="0"/>
        <v>0</v>
      </c>
      <c r="L23" s="36">
        <f t="shared" si="1"/>
        <v>0</v>
      </c>
      <c r="M23" s="34"/>
      <c r="N23" s="34"/>
      <c r="O23" s="2"/>
    </row>
    <row r="24" spans="1:15" ht="31.5">
      <c r="A24" s="32">
        <v>1124</v>
      </c>
      <c r="B24" s="33" t="s">
        <v>39</v>
      </c>
      <c r="C24" s="34"/>
      <c r="D24" s="34"/>
      <c r="E24" s="35">
        <f t="shared" si="2"/>
        <v>0</v>
      </c>
      <c r="F24" s="36">
        <f t="shared" si="3"/>
        <v>0</v>
      </c>
      <c r="G24" s="34"/>
      <c r="H24" s="35">
        <f t="shared" si="4"/>
        <v>0</v>
      </c>
      <c r="I24" s="36">
        <f t="shared" si="5"/>
        <v>0</v>
      </c>
      <c r="J24" s="34"/>
      <c r="K24" s="35">
        <f t="shared" si="0"/>
        <v>0</v>
      </c>
      <c r="L24" s="36">
        <f t="shared" si="1"/>
        <v>0</v>
      </c>
      <c r="M24" s="34"/>
      <c r="N24" s="34"/>
      <c r="O24" s="2"/>
    </row>
    <row r="25" spans="1:15">
      <c r="A25" s="37" t="s">
        <v>40</v>
      </c>
      <c r="B25" s="38" t="s">
        <v>41</v>
      </c>
      <c r="C25" s="34"/>
      <c r="D25" s="34"/>
      <c r="E25" s="35">
        <f t="shared" si="2"/>
        <v>0</v>
      </c>
      <c r="F25" s="36">
        <f t="shared" si="3"/>
        <v>0</v>
      </c>
      <c r="G25" s="34"/>
      <c r="H25" s="35">
        <f t="shared" si="4"/>
        <v>0</v>
      </c>
      <c r="I25" s="36">
        <f t="shared" si="5"/>
        <v>0</v>
      </c>
      <c r="J25" s="34"/>
      <c r="K25" s="35">
        <f t="shared" si="0"/>
        <v>0</v>
      </c>
      <c r="L25" s="36">
        <f t="shared" si="1"/>
        <v>0</v>
      </c>
      <c r="M25" s="34"/>
      <c r="N25" s="34"/>
      <c r="O25" s="2"/>
    </row>
    <row r="26" spans="1:15" ht="31.5">
      <c r="A26" s="32">
        <v>1125</v>
      </c>
      <c r="B26" s="33" t="s">
        <v>42</v>
      </c>
      <c r="C26" s="34"/>
      <c r="D26" s="34"/>
      <c r="E26" s="35">
        <f t="shared" si="2"/>
        <v>0</v>
      </c>
      <c r="F26" s="36">
        <f t="shared" si="3"/>
        <v>0</v>
      </c>
      <c r="G26" s="34"/>
      <c r="H26" s="35">
        <f t="shared" si="4"/>
        <v>0</v>
      </c>
      <c r="I26" s="36">
        <f t="shared" si="5"/>
        <v>0</v>
      </c>
      <c r="J26" s="34"/>
      <c r="K26" s="35">
        <f t="shared" si="0"/>
        <v>0</v>
      </c>
      <c r="L26" s="36">
        <f t="shared" si="1"/>
        <v>0</v>
      </c>
      <c r="M26" s="34"/>
      <c r="N26" s="34"/>
      <c r="O26" s="2"/>
    </row>
    <row r="27" spans="1:15">
      <c r="A27" s="32">
        <v>1126</v>
      </c>
      <c r="B27" s="33" t="s">
        <v>43</v>
      </c>
      <c r="C27" s="34"/>
      <c r="D27" s="34"/>
      <c r="E27" s="35">
        <f t="shared" si="2"/>
        <v>0</v>
      </c>
      <c r="F27" s="36">
        <f t="shared" si="3"/>
        <v>0</v>
      </c>
      <c r="G27" s="34"/>
      <c r="H27" s="35">
        <f t="shared" si="4"/>
        <v>0</v>
      </c>
      <c r="I27" s="36">
        <f t="shared" si="5"/>
        <v>0</v>
      </c>
      <c r="J27" s="34"/>
      <c r="K27" s="35">
        <f t="shared" si="0"/>
        <v>0</v>
      </c>
      <c r="L27" s="36">
        <f t="shared" si="1"/>
        <v>0</v>
      </c>
      <c r="M27" s="34"/>
      <c r="N27" s="34"/>
      <c r="O27" s="2"/>
    </row>
    <row r="28" spans="1:15">
      <c r="A28" s="32">
        <v>1127</v>
      </c>
      <c r="B28" s="33" t="s">
        <v>44</v>
      </c>
      <c r="C28" s="34"/>
      <c r="D28" s="34"/>
      <c r="E28" s="35">
        <f t="shared" si="2"/>
        <v>0</v>
      </c>
      <c r="F28" s="36">
        <f t="shared" si="3"/>
        <v>0</v>
      </c>
      <c r="G28" s="34"/>
      <c r="H28" s="35">
        <f t="shared" si="4"/>
        <v>0</v>
      </c>
      <c r="I28" s="36">
        <f t="shared" si="5"/>
        <v>0</v>
      </c>
      <c r="J28" s="34"/>
      <c r="K28" s="35">
        <f t="shared" si="0"/>
        <v>0</v>
      </c>
      <c r="L28" s="36">
        <f t="shared" si="1"/>
        <v>0</v>
      </c>
      <c r="M28" s="34"/>
      <c r="N28" s="34"/>
      <c r="O28" s="2"/>
    </row>
    <row r="29" spans="1:15">
      <c r="A29" s="20">
        <v>1200</v>
      </c>
      <c r="B29" s="21" t="s">
        <v>45</v>
      </c>
      <c r="C29" s="22">
        <v>3043</v>
      </c>
      <c r="D29" s="22">
        <v>4011</v>
      </c>
      <c r="E29" s="23">
        <f t="shared" si="2"/>
        <v>968</v>
      </c>
      <c r="F29" s="24">
        <f t="shared" si="3"/>
        <v>1.3181071311206047</v>
      </c>
      <c r="G29" s="22">
        <v>3232</v>
      </c>
      <c r="H29" s="23">
        <f t="shared" si="4"/>
        <v>-779</v>
      </c>
      <c r="I29" s="24">
        <f t="shared" si="5"/>
        <v>0.80578409374220894</v>
      </c>
      <c r="J29" s="22">
        <v>3232</v>
      </c>
      <c r="K29" s="23">
        <f t="shared" si="0"/>
        <v>-779</v>
      </c>
      <c r="L29" s="24">
        <f t="shared" si="1"/>
        <v>0.80578409374220894</v>
      </c>
      <c r="M29" s="22">
        <v>3132</v>
      </c>
      <c r="N29" s="22">
        <v>3190</v>
      </c>
      <c r="O29" s="2"/>
    </row>
    <row r="30" spans="1:15" s="31" customFormat="1" ht="31.5">
      <c r="A30" s="25">
        <v>1210</v>
      </c>
      <c r="B30" s="26" t="s">
        <v>46</v>
      </c>
      <c r="C30" s="27">
        <f>SUM(C31:C38)</f>
        <v>725</v>
      </c>
      <c r="D30" s="27">
        <f>SUM(D31:D38)</f>
        <v>951</v>
      </c>
      <c r="E30" s="28">
        <f t="shared" si="2"/>
        <v>226</v>
      </c>
      <c r="F30" s="29">
        <f t="shared" si="3"/>
        <v>1.3117241379310345</v>
      </c>
      <c r="G30" s="27">
        <f>SUM(G31:G38)</f>
        <v>1153.5</v>
      </c>
      <c r="H30" s="28">
        <f t="shared" si="4"/>
        <v>202.5</v>
      </c>
      <c r="I30" s="29">
        <f t="shared" si="5"/>
        <v>1.2129337539432177</v>
      </c>
      <c r="J30" s="27">
        <f>SUM(J31:J38)</f>
        <v>1154</v>
      </c>
      <c r="K30" s="28">
        <f t="shared" si="0"/>
        <v>203</v>
      </c>
      <c r="L30" s="29">
        <f t="shared" si="1"/>
        <v>1.213459516298633</v>
      </c>
      <c r="M30" s="27">
        <f>SUM(M31:M38)</f>
        <v>1071</v>
      </c>
      <c r="N30" s="27">
        <f>SUM(N31:N38)</f>
        <v>1138</v>
      </c>
      <c r="O30" s="30"/>
    </row>
    <row r="31" spans="1:15" ht="31.5">
      <c r="A31" s="32">
        <v>1211</v>
      </c>
      <c r="B31" s="33" t="s">
        <v>47</v>
      </c>
      <c r="C31" s="34">
        <v>247</v>
      </c>
      <c r="D31" s="34">
        <v>214</v>
      </c>
      <c r="E31" s="35">
        <f t="shared" si="2"/>
        <v>-33</v>
      </c>
      <c r="F31" s="36">
        <f t="shared" si="3"/>
        <v>0.8663967611336032</v>
      </c>
      <c r="G31" s="34">
        <v>252.5</v>
      </c>
      <c r="H31" s="35">
        <f t="shared" si="4"/>
        <v>38.5</v>
      </c>
      <c r="I31" s="36">
        <f t="shared" si="5"/>
        <v>1.1799065420560748</v>
      </c>
      <c r="J31" s="34">
        <v>253</v>
      </c>
      <c r="K31" s="35">
        <f t="shared" si="0"/>
        <v>39</v>
      </c>
      <c r="L31" s="36">
        <f t="shared" si="1"/>
        <v>1.1822429906542056</v>
      </c>
      <c r="M31" s="34">
        <v>222</v>
      </c>
      <c r="N31" s="34">
        <v>242</v>
      </c>
      <c r="O31" s="2"/>
    </row>
    <row r="32" spans="1:15">
      <c r="A32" s="32">
        <v>1212</v>
      </c>
      <c r="B32" s="33" t="s">
        <v>48</v>
      </c>
      <c r="C32" s="34"/>
      <c r="D32" s="34"/>
      <c r="E32" s="35">
        <f t="shared" si="2"/>
        <v>0</v>
      </c>
      <c r="F32" s="36">
        <f t="shared" si="3"/>
        <v>0</v>
      </c>
      <c r="G32" s="34"/>
      <c r="H32" s="35">
        <f t="shared" si="4"/>
        <v>0</v>
      </c>
      <c r="I32" s="36">
        <f t="shared" si="5"/>
        <v>0</v>
      </c>
      <c r="J32" s="34"/>
      <c r="K32" s="35">
        <f t="shared" si="0"/>
        <v>0</v>
      </c>
      <c r="L32" s="36">
        <f t="shared" si="1"/>
        <v>0</v>
      </c>
      <c r="M32" s="34"/>
      <c r="N32" s="34"/>
      <c r="O32" s="2"/>
    </row>
    <row r="33" spans="1:15">
      <c r="A33" s="32">
        <v>1213</v>
      </c>
      <c r="B33" s="39" t="s">
        <v>49</v>
      </c>
      <c r="C33" s="34"/>
      <c r="D33" s="34"/>
      <c r="E33" s="35">
        <f t="shared" si="2"/>
        <v>0</v>
      </c>
      <c r="F33" s="36">
        <f t="shared" si="3"/>
        <v>0</v>
      </c>
      <c r="G33" s="34"/>
      <c r="H33" s="35">
        <f t="shared" si="4"/>
        <v>0</v>
      </c>
      <c r="I33" s="36">
        <f t="shared" si="5"/>
        <v>0</v>
      </c>
      <c r="J33" s="34"/>
      <c r="K33" s="35">
        <f t="shared" si="0"/>
        <v>0</v>
      </c>
      <c r="L33" s="36">
        <f t="shared" si="1"/>
        <v>0</v>
      </c>
      <c r="M33" s="34"/>
      <c r="N33" s="34"/>
      <c r="O33" s="2"/>
    </row>
    <row r="34" spans="1:15">
      <c r="A34" s="32">
        <v>1214</v>
      </c>
      <c r="B34" s="39" t="s">
        <v>50</v>
      </c>
      <c r="C34" s="34"/>
      <c r="D34" s="34"/>
      <c r="E34" s="35">
        <f t="shared" si="2"/>
        <v>0</v>
      </c>
      <c r="F34" s="36">
        <f t="shared" si="3"/>
        <v>0</v>
      </c>
      <c r="G34" s="34"/>
      <c r="H34" s="35">
        <f t="shared" si="4"/>
        <v>0</v>
      </c>
      <c r="I34" s="36">
        <f t="shared" si="5"/>
        <v>0</v>
      </c>
      <c r="J34" s="34"/>
      <c r="K34" s="35">
        <f t="shared" si="0"/>
        <v>0</v>
      </c>
      <c r="L34" s="36">
        <f t="shared" si="1"/>
        <v>0</v>
      </c>
      <c r="M34" s="34"/>
      <c r="N34" s="34"/>
      <c r="O34" s="2"/>
    </row>
    <row r="35" spans="1:15">
      <c r="A35" s="32">
        <v>1215</v>
      </c>
      <c r="B35" s="39" t="s">
        <v>51</v>
      </c>
      <c r="C35" s="34"/>
      <c r="D35" s="34"/>
      <c r="E35" s="35">
        <f t="shared" si="2"/>
        <v>0</v>
      </c>
      <c r="F35" s="36">
        <f t="shared" si="3"/>
        <v>0</v>
      </c>
      <c r="G35" s="34"/>
      <c r="H35" s="35">
        <f t="shared" si="4"/>
        <v>0</v>
      </c>
      <c r="I35" s="36">
        <f t="shared" si="5"/>
        <v>0</v>
      </c>
      <c r="J35" s="34"/>
      <c r="K35" s="35">
        <f t="shared" si="0"/>
        <v>0</v>
      </c>
      <c r="L35" s="36">
        <f t="shared" si="1"/>
        <v>0</v>
      </c>
      <c r="M35" s="34"/>
      <c r="N35" s="34"/>
      <c r="O35" s="2"/>
    </row>
    <row r="36" spans="1:15">
      <c r="A36" s="32">
        <v>1216</v>
      </c>
      <c r="B36" s="39" t="s">
        <v>52</v>
      </c>
      <c r="C36" s="34"/>
      <c r="D36" s="34"/>
      <c r="E36" s="35">
        <f t="shared" si="2"/>
        <v>0</v>
      </c>
      <c r="F36" s="36">
        <f t="shared" si="3"/>
        <v>0</v>
      </c>
      <c r="G36" s="34"/>
      <c r="H36" s="35">
        <f t="shared" si="4"/>
        <v>0</v>
      </c>
      <c r="I36" s="36">
        <f t="shared" si="5"/>
        <v>0</v>
      </c>
      <c r="J36" s="34"/>
      <c r="K36" s="35">
        <f t="shared" si="0"/>
        <v>0</v>
      </c>
      <c r="L36" s="36">
        <f t="shared" si="1"/>
        <v>0</v>
      </c>
      <c r="M36" s="34"/>
      <c r="N36" s="34"/>
      <c r="O36" s="2"/>
    </row>
    <row r="37" spans="1:15">
      <c r="A37" s="32">
        <v>1217</v>
      </c>
      <c r="B37" s="33" t="s">
        <v>53</v>
      </c>
      <c r="C37" s="34">
        <v>28</v>
      </c>
      <c r="D37" s="34">
        <v>55</v>
      </c>
      <c r="E37" s="35">
        <f t="shared" si="2"/>
        <v>27</v>
      </c>
      <c r="F37" s="36">
        <f t="shared" si="3"/>
        <v>1.9642857142857142</v>
      </c>
      <c r="G37" s="34">
        <v>58</v>
      </c>
      <c r="H37" s="35">
        <f t="shared" si="4"/>
        <v>3</v>
      </c>
      <c r="I37" s="36">
        <f t="shared" si="5"/>
        <v>1.0545454545454545</v>
      </c>
      <c r="J37" s="34">
        <v>58</v>
      </c>
      <c r="K37" s="35">
        <f t="shared" si="0"/>
        <v>3</v>
      </c>
      <c r="L37" s="36">
        <f t="shared" si="1"/>
        <v>1.0545454545454545</v>
      </c>
      <c r="M37" s="34">
        <v>58</v>
      </c>
      <c r="N37" s="34">
        <v>58</v>
      </c>
      <c r="O37" s="2"/>
    </row>
    <row r="38" spans="1:15">
      <c r="A38" s="32">
        <v>1218</v>
      </c>
      <c r="B38" s="33" t="s">
        <v>54</v>
      </c>
      <c r="C38" s="34">
        <v>450</v>
      </c>
      <c r="D38" s="34">
        <v>682</v>
      </c>
      <c r="E38" s="35">
        <f t="shared" si="2"/>
        <v>232</v>
      </c>
      <c r="F38" s="36">
        <f t="shared" si="3"/>
        <v>1.5155555555555555</v>
      </c>
      <c r="G38" s="34">
        <v>843</v>
      </c>
      <c r="H38" s="35">
        <f t="shared" si="4"/>
        <v>161</v>
      </c>
      <c r="I38" s="36">
        <f t="shared" si="5"/>
        <v>1.2360703812316716</v>
      </c>
      <c r="J38" s="34">
        <v>843</v>
      </c>
      <c r="K38" s="35">
        <f t="shared" si="0"/>
        <v>161</v>
      </c>
      <c r="L38" s="36">
        <f t="shared" si="1"/>
        <v>1.2360703812316716</v>
      </c>
      <c r="M38" s="34">
        <v>791</v>
      </c>
      <c r="N38" s="34">
        <v>838</v>
      </c>
      <c r="O38" s="2"/>
    </row>
    <row r="39" spans="1:15" s="31" customFormat="1" ht="31.5">
      <c r="A39" s="25">
        <v>1220</v>
      </c>
      <c r="B39" s="26" t="s">
        <v>55</v>
      </c>
      <c r="C39" s="27">
        <f>C40+C41</f>
        <v>2347</v>
      </c>
      <c r="D39" s="27">
        <f>D40+D41</f>
        <v>2898</v>
      </c>
      <c r="E39" s="28">
        <f t="shared" si="2"/>
        <v>551</v>
      </c>
      <c r="F39" s="29">
        <f t="shared" si="3"/>
        <v>1.2347677886663826</v>
      </c>
      <c r="G39" s="27">
        <f>G40+G41</f>
        <v>2079</v>
      </c>
      <c r="H39" s="28">
        <f t="shared" si="4"/>
        <v>-819</v>
      </c>
      <c r="I39" s="29">
        <f t="shared" si="5"/>
        <v>0.71739130434782605</v>
      </c>
      <c r="J39" s="27">
        <f>J40+J41</f>
        <v>0</v>
      </c>
      <c r="K39" s="28">
        <f t="shared" si="0"/>
        <v>-2898</v>
      </c>
      <c r="L39" s="29">
        <f t="shared" si="1"/>
        <v>0</v>
      </c>
      <c r="M39" s="27">
        <f>M40+M41</f>
        <v>0</v>
      </c>
      <c r="N39" s="27">
        <f>N40+N41</f>
        <v>0</v>
      </c>
      <c r="O39" s="30"/>
    </row>
    <row r="40" spans="1:15" ht="31.5">
      <c r="A40" s="32">
        <v>1221</v>
      </c>
      <c r="B40" s="33" t="s">
        <v>56</v>
      </c>
      <c r="C40" s="34">
        <v>2347</v>
      </c>
      <c r="D40" s="34">
        <v>2898</v>
      </c>
      <c r="E40" s="35">
        <f t="shared" si="2"/>
        <v>551</v>
      </c>
      <c r="F40" s="36">
        <f t="shared" si="3"/>
        <v>1.2347677886663826</v>
      </c>
      <c r="G40" s="34">
        <v>2079</v>
      </c>
      <c r="H40" s="35">
        <f t="shared" si="4"/>
        <v>-819</v>
      </c>
      <c r="I40" s="36">
        <f t="shared" si="5"/>
        <v>0.71739130434782605</v>
      </c>
      <c r="J40" s="34"/>
      <c r="K40" s="35">
        <f t="shared" si="0"/>
        <v>-2898</v>
      </c>
      <c r="L40" s="36">
        <f t="shared" si="1"/>
        <v>0</v>
      </c>
      <c r="M40" s="34"/>
      <c r="N40" s="34"/>
      <c r="O40" s="2"/>
    </row>
    <row r="41" spans="1:15">
      <c r="A41" s="32">
        <v>1222</v>
      </c>
      <c r="B41" s="33" t="s">
        <v>57</v>
      </c>
      <c r="C41" s="34"/>
      <c r="D41" s="34"/>
      <c r="E41" s="35">
        <f t="shared" si="2"/>
        <v>0</v>
      </c>
      <c r="F41" s="36">
        <f t="shared" si="3"/>
        <v>0</v>
      </c>
      <c r="G41" s="34"/>
      <c r="H41" s="35">
        <f t="shared" si="4"/>
        <v>0</v>
      </c>
      <c r="I41" s="36">
        <f t="shared" si="5"/>
        <v>0</v>
      </c>
      <c r="J41" s="34"/>
      <c r="K41" s="35">
        <f t="shared" si="0"/>
        <v>0</v>
      </c>
      <c r="L41" s="36">
        <f t="shared" si="1"/>
        <v>0</v>
      </c>
      <c r="M41" s="34"/>
      <c r="N41" s="34"/>
      <c r="O41" s="2"/>
    </row>
    <row r="42" spans="1:15" s="31" customFormat="1">
      <c r="A42" s="25">
        <v>1230</v>
      </c>
      <c r="B42" s="26" t="s">
        <v>58</v>
      </c>
      <c r="C42" s="27"/>
      <c r="D42" s="27"/>
      <c r="E42" s="28">
        <f t="shared" si="2"/>
        <v>0</v>
      </c>
      <c r="F42" s="29">
        <f t="shared" si="3"/>
        <v>0</v>
      </c>
      <c r="G42" s="27"/>
      <c r="H42" s="28">
        <f t="shared" si="4"/>
        <v>0</v>
      </c>
      <c r="I42" s="29">
        <f t="shared" si="5"/>
        <v>0</v>
      </c>
      <c r="J42" s="27"/>
      <c r="K42" s="28">
        <f t="shared" si="0"/>
        <v>0</v>
      </c>
      <c r="L42" s="29">
        <f t="shared" si="1"/>
        <v>0</v>
      </c>
      <c r="M42" s="27"/>
      <c r="N42" s="27"/>
      <c r="O42" s="30"/>
    </row>
    <row r="43" spans="1:15">
      <c r="A43" s="15">
        <v>2000</v>
      </c>
      <c r="B43" s="16" t="s">
        <v>59</v>
      </c>
      <c r="C43" s="17">
        <f>C44+C45+C49+C57+C60+C48</f>
        <v>3169</v>
      </c>
      <c r="D43" s="17">
        <f>D44+D45+D49+D57+D60+D48</f>
        <v>5777</v>
      </c>
      <c r="E43" s="18">
        <f t="shared" si="2"/>
        <v>2608</v>
      </c>
      <c r="F43" s="19">
        <f t="shared" si="3"/>
        <v>1.8229725465446514</v>
      </c>
      <c r="G43" s="17">
        <f>G44+G45+G49+G57+G60+G48</f>
        <v>5295</v>
      </c>
      <c r="H43" s="18">
        <f t="shared" si="4"/>
        <v>-482</v>
      </c>
      <c r="I43" s="19">
        <f t="shared" si="5"/>
        <v>0.91656569153539902</v>
      </c>
      <c r="J43" s="17">
        <f>J44+J45+J49+J57+J60+J48</f>
        <v>3811</v>
      </c>
      <c r="K43" s="18">
        <f t="shared" si="0"/>
        <v>-1966</v>
      </c>
      <c r="L43" s="19">
        <f t="shared" si="1"/>
        <v>0.65968495759044488</v>
      </c>
      <c r="M43" s="17">
        <f>M44+M45+M49+M57+M60+M48</f>
        <v>3637</v>
      </c>
      <c r="N43" s="17">
        <f>N44+N45+N49+N57+N60+N48</f>
        <v>3605</v>
      </c>
      <c r="O43" s="2"/>
    </row>
    <row r="44" spans="1:15" s="31" customFormat="1" ht="78.75">
      <c r="A44" s="40">
        <v>2100</v>
      </c>
      <c r="B44" s="41" t="s">
        <v>103</v>
      </c>
      <c r="C44" s="42">
        <v>149</v>
      </c>
      <c r="D44" s="42">
        <v>1383</v>
      </c>
      <c r="E44" s="43">
        <f t="shared" si="2"/>
        <v>1234</v>
      </c>
      <c r="F44" s="29">
        <f t="shared" si="3"/>
        <v>9.2818791946308732</v>
      </c>
      <c r="G44" s="42">
        <v>516</v>
      </c>
      <c r="H44" s="43">
        <f t="shared" si="4"/>
        <v>-867</v>
      </c>
      <c r="I44" s="29">
        <f t="shared" si="5"/>
        <v>0.37310195227765725</v>
      </c>
      <c r="J44" s="42">
        <v>516</v>
      </c>
      <c r="K44" s="43">
        <f t="shared" si="0"/>
        <v>-867</v>
      </c>
      <c r="L44" s="29">
        <f t="shared" si="1"/>
        <v>0.37310195227765725</v>
      </c>
      <c r="M44" s="42">
        <v>528</v>
      </c>
      <c r="N44" s="42">
        <v>528</v>
      </c>
      <c r="O44" s="30"/>
    </row>
    <row r="45" spans="1:15" s="31" customFormat="1">
      <c r="A45" s="40">
        <v>2200</v>
      </c>
      <c r="B45" s="41" t="s">
        <v>60</v>
      </c>
      <c r="C45" s="42">
        <v>144</v>
      </c>
      <c r="D45" s="42">
        <v>382</v>
      </c>
      <c r="E45" s="43">
        <f t="shared" si="2"/>
        <v>238</v>
      </c>
      <c r="F45" s="29">
        <f t="shared" si="3"/>
        <v>2.6527777777777777</v>
      </c>
      <c r="G45" s="42">
        <v>992</v>
      </c>
      <c r="H45" s="43">
        <f t="shared" si="4"/>
        <v>610</v>
      </c>
      <c r="I45" s="29">
        <f t="shared" si="5"/>
        <v>2.5968586387434556</v>
      </c>
      <c r="J45" s="42">
        <v>992</v>
      </c>
      <c r="K45" s="43">
        <f t="shared" si="0"/>
        <v>610</v>
      </c>
      <c r="L45" s="29">
        <f t="shared" si="1"/>
        <v>2.5968586387434556</v>
      </c>
      <c r="M45" s="42">
        <v>871</v>
      </c>
      <c r="N45" s="42">
        <v>942</v>
      </c>
      <c r="O45" s="30"/>
    </row>
    <row r="46" spans="1:15" s="49" customFormat="1">
      <c r="A46" s="44">
        <v>2210</v>
      </c>
      <c r="B46" s="45" t="s">
        <v>61</v>
      </c>
      <c r="C46" s="46">
        <v>46</v>
      </c>
      <c r="D46" s="46">
        <v>157</v>
      </c>
      <c r="E46" s="47">
        <f t="shared" si="2"/>
        <v>111</v>
      </c>
      <c r="F46" s="48">
        <f t="shared" si="3"/>
        <v>3.4130434782608696</v>
      </c>
      <c r="G46" s="46">
        <v>724</v>
      </c>
      <c r="H46" s="47">
        <f t="shared" si="4"/>
        <v>567</v>
      </c>
      <c r="I46" s="48">
        <f t="shared" si="5"/>
        <v>4.6114649681528661</v>
      </c>
      <c r="J46" s="46">
        <v>724</v>
      </c>
      <c r="K46" s="47">
        <f t="shared" si="0"/>
        <v>567</v>
      </c>
      <c r="L46" s="48">
        <f t="shared" si="1"/>
        <v>4.6114649681528661</v>
      </c>
      <c r="M46" s="46">
        <v>710</v>
      </c>
      <c r="N46" s="46">
        <v>710</v>
      </c>
    </row>
    <row r="47" spans="1:15" s="49" customFormat="1">
      <c r="A47" s="44">
        <v>2220</v>
      </c>
      <c r="B47" s="45" t="s">
        <v>62</v>
      </c>
      <c r="C47" s="46">
        <v>3</v>
      </c>
      <c r="D47" s="46">
        <v>1</v>
      </c>
      <c r="E47" s="47">
        <f t="shared" si="2"/>
        <v>-2</v>
      </c>
      <c r="F47" s="48">
        <f t="shared" si="3"/>
        <v>0.33333333333333331</v>
      </c>
      <c r="G47" s="46"/>
      <c r="H47" s="47">
        <f t="shared" si="4"/>
        <v>-1</v>
      </c>
      <c r="I47" s="48">
        <f t="shared" si="5"/>
        <v>0</v>
      </c>
      <c r="J47" s="46"/>
      <c r="K47" s="47">
        <f t="shared" si="0"/>
        <v>-1</v>
      </c>
      <c r="L47" s="48">
        <f t="shared" si="1"/>
        <v>0</v>
      </c>
      <c r="M47" s="46"/>
      <c r="N47" s="46"/>
    </row>
    <row r="48" spans="1:15" s="31" customFormat="1" ht="63">
      <c r="A48" s="40">
        <v>2300</v>
      </c>
      <c r="B48" s="41" t="s">
        <v>63</v>
      </c>
      <c r="C48" s="42"/>
      <c r="D48" s="42"/>
      <c r="E48" s="43">
        <f t="shared" si="2"/>
        <v>0</v>
      </c>
      <c r="F48" s="29">
        <f t="shared" si="3"/>
        <v>0</v>
      </c>
      <c r="G48" s="42"/>
      <c r="H48" s="43">
        <f t="shared" si="4"/>
        <v>0</v>
      </c>
      <c r="I48" s="29">
        <f t="shared" si="5"/>
        <v>0</v>
      </c>
      <c r="J48" s="42"/>
      <c r="K48" s="43">
        <f t="shared" si="0"/>
        <v>0</v>
      </c>
      <c r="L48" s="29">
        <f t="shared" si="1"/>
        <v>0</v>
      </c>
      <c r="M48" s="42"/>
      <c r="N48" s="42"/>
      <c r="O48" s="30"/>
    </row>
    <row r="49" spans="1:15" s="31" customFormat="1">
      <c r="A49" s="40">
        <v>2400</v>
      </c>
      <c r="B49" s="50" t="s">
        <v>64</v>
      </c>
      <c r="C49" s="42">
        <f>C50+C55</f>
        <v>2485</v>
      </c>
      <c r="D49" s="42">
        <f>D50+D55</f>
        <v>3465</v>
      </c>
      <c r="E49" s="43">
        <f t="shared" si="2"/>
        <v>980</v>
      </c>
      <c r="F49" s="29">
        <f t="shared" si="3"/>
        <v>1.3943661971830985</v>
      </c>
      <c r="G49" s="42">
        <f>G50+G55</f>
        <v>3240</v>
      </c>
      <c r="H49" s="43">
        <f t="shared" si="4"/>
        <v>-225</v>
      </c>
      <c r="I49" s="29">
        <f t="shared" si="5"/>
        <v>0.93506493506493504</v>
      </c>
      <c r="J49" s="42">
        <f>J50+J55</f>
        <v>1756</v>
      </c>
      <c r="K49" s="43">
        <f t="shared" si="0"/>
        <v>-1709</v>
      </c>
      <c r="L49" s="29">
        <f t="shared" si="1"/>
        <v>0.50678210678210678</v>
      </c>
      <c r="M49" s="42">
        <f>M50+M55</f>
        <v>1691</v>
      </c>
      <c r="N49" s="42">
        <f>N50+N55</f>
        <v>1588</v>
      </c>
      <c r="O49" s="30"/>
    </row>
    <row r="50" spans="1:15">
      <c r="A50" s="51">
        <v>2410</v>
      </c>
      <c r="B50" s="52" t="s">
        <v>65</v>
      </c>
      <c r="C50" s="53">
        <v>2413</v>
      </c>
      <c r="D50" s="53">
        <v>3083</v>
      </c>
      <c r="E50" s="54">
        <f t="shared" si="2"/>
        <v>670</v>
      </c>
      <c r="F50" s="55">
        <f t="shared" si="3"/>
        <v>1.2776626605884791</v>
      </c>
      <c r="G50" s="53">
        <f>G51+G52+G53+G54</f>
        <v>3240</v>
      </c>
      <c r="H50" s="54">
        <f t="shared" si="4"/>
        <v>157</v>
      </c>
      <c r="I50" s="55">
        <f t="shared" si="5"/>
        <v>1.0509244242620823</v>
      </c>
      <c r="J50" s="53">
        <f>J51+J52+J53+J54</f>
        <v>1756</v>
      </c>
      <c r="K50" s="54">
        <f t="shared" si="0"/>
        <v>-1327</v>
      </c>
      <c r="L50" s="55">
        <f t="shared" si="1"/>
        <v>0.56957508919883226</v>
      </c>
      <c r="M50" s="53">
        <f>M51+M52+M53+M54</f>
        <v>1691</v>
      </c>
      <c r="N50" s="53">
        <f>N51+N52+N53+N54</f>
        <v>1588</v>
      </c>
    </row>
    <row r="51" spans="1:15">
      <c r="A51" s="32">
        <v>2411</v>
      </c>
      <c r="B51" s="56" t="s">
        <v>61</v>
      </c>
      <c r="C51" s="34">
        <v>1824</v>
      </c>
      <c r="D51" s="34">
        <v>2623</v>
      </c>
      <c r="E51" s="35">
        <f t="shared" si="2"/>
        <v>799</v>
      </c>
      <c r="F51" s="36">
        <f t="shared" si="3"/>
        <v>1.4380482456140351</v>
      </c>
      <c r="G51" s="34">
        <v>2623</v>
      </c>
      <c r="H51" s="35">
        <f t="shared" si="4"/>
        <v>0</v>
      </c>
      <c r="I51" s="36">
        <f t="shared" si="5"/>
        <v>1</v>
      </c>
      <c r="J51" s="34">
        <v>1139</v>
      </c>
      <c r="K51" s="35">
        <f t="shared" si="0"/>
        <v>-1484</v>
      </c>
      <c r="L51" s="36">
        <f t="shared" si="1"/>
        <v>0.43423560808234846</v>
      </c>
      <c r="M51" s="34">
        <v>1150</v>
      </c>
      <c r="N51" s="34">
        <v>1079</v>
      </c>
      <c r="O51" s="2"/>
    </row>
    <row r="52" spans="1:15">
      <c r="A52" s="32">
        <v>2412</v>
      </c>
      <c r="B52" s="56" t="s">
        <v>66</v>
      </c>
      <c r="C52" s="34">
        <v>55</v>
      </c>
      <c r="D52" s="34">
        <v>60</v>
      </c>
      <c r="E52" s="35">
        <f t="shared" si="2"/>
        <v>5</v>
      </c>
      <c r="F52" s="36">
        <f t="shared" si="3"/>
        <v>1.0909090909090908</v>
      </c>
      <c r="G52" s="34">
        <v>60</v>
      </c>
      <c r="H52" s="35">
        <f t="shared" si="4"/>
        <v>0</v>
      </c>
      <c r="I52" s="36">
        <f t="shared" si="5"/>
        <v>1</v>
      </c>
      <c r="J52" s="34">
        <v>60</v>
      </c>
      <c r="K52" s="35">
        <f t="shared" si="0"/>
        <v>0</v>
      </c>
      <c r="L52" s="36">
        <f t="shared" si="1"/>
        <v>1</v>
      </c>
      <c r="M52" s="34">
        <v>64</v>
      </c>
      <c r="N52" s="34">
        <v>64</v>
      </c>
      <c r="O52" s="2"/>
    </row>
    <row r="53" spans="1:15">
      <c r="A53" s="32">
        <v>2413</v>
      </c>
      <c r="B53" s="56" t="s">
        <v>67</v>
      </c>
      <c r="C53" s="34"/>
      <c r="D53" s="34"/>
      <c r="E53" s="35">
        <f t="shared" si="2"/>
        <v>0</v>
      </c>
      <c r="F53" s="36">
        <f t="shared" si="3"/>
        <v>0</v>
      </c>
      <c r="G53" s="34"/>
      <c r="H53" s="35">
        <f t="shared" si="4"/>
        <v>0</v>
      </c>
      <c r="I53" s="36">
        <f t="shared" si="5"/>
        <v>0</v>
      </c>
      <c r="J53" s="34"/>
      <c r="K53" s="35">
        <f t="shared" si="0"/>
        <v>0</v>
      </c>
      <c r="L53" s="36">
        <f t="shared" si="1"/>
        <v>0</v>
      </c>
      <c r="M53" s="34"/>
      <c r="N53" s="34"/>
      <c r="O53" s="2"/>
    </row>
    <row r="54" spans="1:15">
      <c r="A54" s="32">
        <v>2414</v>
      </c>
      <c r="B54" s="56" t="s">
        <v>68</v>
      </c>
      <c r="C54" s="34">
        <v>607</v>
      </c>
      <c r="D54" s="34">
        <v>400</v>
      </c>
      <c r="E54" s="35">
        <f t="shared" si="2"/>
        <v>-207</v>
      </c>
      <c r="F54" s="36">
        <f t="shared" si="3"/>
        <v>0.65897858319604607</v>
      </c>
      <c r="G54" s="34">
        <v>557</v>
      </c>
      <c r="H54" s="35">
        <f t="shared" si="4"/>
        <v>157</v>
      </c>
      <c r="I54" s="36">
        <f t="shared" si="5"/>
        <v>1.3925000000000001</v>
      </c>
      <c r="J54" s="34">
        <v>557</v>
      </c>
      <c r="K54" s="35">
        <f t="shared" si="0"/>
        <v>157</v>
      </c>
      <c r="L54" s="36">
        <f t="shared" si="1"/>
        <v>1.3925000000000001</v>
      </c>
      <c r="M54" s="34">
        <v>477</v>
      </c>
      <c r="N54" s="34">
        <v>445</v>
      </c>
      <c r="O54" s="2"/>
    </row>
    <row r="55" spans="1:15">
      <c r="A55" s="51">
        <v>2420</v>
      </c>
      <c r="B55" s="52" t="s">
        <v>69</v>
      </c>
      <c r="C55" s="53">
        <v>72</v>
      </c>
      <c r="D55" s="53">
        <v>382</v>
      </c>
      <c r="E55" s="54">
        <f t="shared" si="2"/>
        <v>310</v>
      </c>
      <c r="F55" s="55">
        <f t="shared" si="3"/>
        <v>5.3055555555555554</v>
      </c>
      <c r="G55" s="53"/>
      <c r="H55" s="54">
        <f t="shared" si="4"/>
        <v>-382</v>
      </c>
      <c r="I55" s="55">
        <f t="shared" si="5"/>
        <v>0</v>
      </c>
      <c r="J55" s="53"/>
      <c r="K55" s="54">
        <f t="shared" si="0"/>
        <v>-382</v>
      </c>
      <c r="L55" s="55">
        <f t="shared" si="1"/>
        <v>0</v>
      </c>
      <c r="M55" s="53"/>
      <c r="N55" s="53"/>
    </row>
    <row r="56" spans="1:15">
      <c r="A56" s="32">
        <v>2421</v>
      </c>
      <c r="B56" s="56" t="s">
        <v>70</v>
      </c>
      <c r="C56" s="34">
        <v>72</v>
      </c>
      <c r="D56" s="34">
        <v>127</v>
      </c>
      <c r="E56" s="35">
        <f t="shared" si="2"/>
        <v>55</v>
      </c>
      <c r="F56" s="36">
        <f t="shared" si="3"/>
        <v>1.7638888888888888</v>
      </c>
      <c r="G56" s="34">
        <v>127</v>
      </c>
      <c r="H56" s="35">
        <f t="shared" si="4"/>
        <v>0</v>
      </c>
      <c r="I56" s="36">
        <f t="shared" si="5"/>
        <v>1</v>
      </c>
      <c r="J56" s="34"/>
      <c r="K56" s="35">
        <f t="shared" si="0"/>
        <v>-127</v>
      </c>
      <c r="L56" s="36">
        <f t="shared" si="1"/>
        <v>0</v>
      </c>
      <c r="M56" s="34"/>
      <c r="N56" s="34"/>
      <c r="O56" s="2"/>
    </row>
    <row r="57" spans="1:15" s="31" customFormat="1" ht="31.5">
      <c r="A57" s="40">
        <v>2500</v>
      </c>
      <c r="B57" s="50" t="s">
        <v>71</v>
      </c>
      <c r="C57" s="42">
        <f>C58+C59</f>
        <v>0</v>
      </c>
      <c r="D57" s="42">
        <f>D58+D59</f>
        <v>0</v>
      </c>
      <c r="E57" s="43">
        <f t="shared" si="2"/>
        <v>0</v>
      </c>
      <c r="F57" s="29">
        <f t="shared" si="3"/>
        <v>0</v>
      </c>
      <c r="G57" s="42">
        <f>G58+G59</f>
        <v>0</v>
      </c>
      <c r="H57" s="43">
        <f t="shared" si="4"/>
        <v>0</v>
      </c>
      <c r="I57" s="29">
        <f t="shared" si="5"/>
        <v>0</v>
      </c>
      <c r="J57" s="42">
        <f>J58+J59</f>
        <v>0</v>
      </c>
      <c r="K57" s="43">
        <f t="shared" si="0"/>
        <v>0</v>
      </c>
      <c r="L57" s="29">
        <f t="shared" si="1"/>
        <v>0</v>
      </c>
      <c r="M57" s="42">
        <f>M58+M59</f>
        <v>0</v>
      </c>
      <c r="N57" s="42">
        <f>N58+N59</f>
        <v>0</v>
      </c>
      <c r="O57" s="30"/>
    </row>
    <row r="58" spans="1:15" ht="31.5">
      <c r="A58" s="32">
        <v>2510</v>
      </c>
      <c r="B58" s="56" t="s">
        <v>72</v>
      </c>
      <c r="C58" s="34"/>
      <c r="D58" s="34"/>
      <c r="E58" s="35">
        <f t="shared" si="2"/>
        <v>0</v>
      </c>
      <c r="F58" s="36">
        <f t="shared" si="3"/>
        <v>0</v>
      </c>
      <c r="G58" s="34"/>
      <c r="H58" s="35">
        <f t="shared" si="4"/>
        <v>0</v>
      </c>
      <c r="I58" s="36">
        <f t="shared" si="5"/>
        <v>0</v>
      </c>
      <c r="J58" s="34"/>
      <c r="K58" s="35">
        <f t="shared" si="0"/>
        <v>0</v>
      </c>
      <c r="L58" s="36">
        <f t="shared" si="1"/>
        <v>0</v>
      </c>
      <c r="M58" s="34"/>
      <c r="N58" s="34"/>
      <c r="O58" s="2"/>
    </row>
    <row r="59" spans="1:15" ht="31.5">
      <c r="A59" s="32">
        <v>2520</v>
      </c>
      <c r="B59" s="56" t="s">
        <v>73</v>
      </c>
      <c r="C59" s="34"/>
      <c r="D59" s="34"/>
      <c r="E59" s="35">
        <f t="shared" si="2"/>
        <v>0</v>
      </c>
      <c r="F59" s="36">
        <f t="shared" si="3"/>
        <v>0</v>
      </c>
      <c r="G59" s="34"/>
      <c r="H59" s="35">
        <f t="shared" si="4"/>
        <v>0</v>
      </c>
      <c r="I59" s="36">
        <f t="shared" si="5"/>
        <v>0</v>
      </c>
      <c r="J59" s="34"/>
      <c r="K59" s="35">
        <f t="shared" si="0"/>
        <v>0</v>
      </c>
      <c r="L59" s="36">
        <f t="shared" si="1"/>
        <v>0</v>
      </c>
      <c r="M59" s="34"/>
      <c r="N59" s="34"/>
      <c r="O59" s="2"/>
    </row>
    <row r="60" spans="1:15" s="31" customFormat="1" ht="47.25">
      <c r="A60" s="40">
        <v>2600</v>
      </c>
      <c r="B60" s="50" t="s">
        <v>74</v>
      </c>
      <c r="C60" s="42">
        <f>C61+C62+C63</f>
        <v>391</v>
      </c>
      <c r="D60" s="42">
        <f>D61+D62+D63</f>
        <v>547</v>
      </c>
      <c r="E60" s="43">
        <f t="shared" si="2"/>
        <v>156</v>
      </c>
      <c r="F60" s="29">
        <f t="shared" si="3"/>
        <v>1.3989769820971867</v>
      </c>
      <c r="G60" s="42">
        <v>547</v>
      </c>
      <c r="H60" s="43">
        <f t="shared" si="4"/>
        <v>0</v>
      </c>
      <c r="I60" s="29">
        <f t="shared" si="5"/>
        <v>1</v>
      </c>
      <c r="J60" s="42">
        <v>547</v>
      </c>
      <c r="K60" s="43">
        <f t="shared" si="0"/>
        <v>0</v>
      </c>
      <c r="L60" s="29">
        <f t="shared" si="1"/>
        <v>1</v>
      </c>
      <c r="M60" s="42">
        <v>547</v>
      </c>
      <c r="N60" s="42">
        <v>547</v>
      </c>
      <c r="O60" s="57"/>
    </row>
    <row r="61" spans="1:15">
      <c r="A61" s="32">
        <v>2610</v>
      </c>
      <c r="B61" s="56" t="s">
        <v>75</v>
      </c>
      <c r="C61" s="34"/>
      <c r="D61" s="34"/>
      <c r="E61" s="35">
        <f t="shared" si="2"/>
        <v>0</v>
      </c>
      <c r="F61" s="36">
        <f t="shared" si="3"/>
        <v>0</v>
      </c>
      <c r="G61" s="34"/>
      <c r="H61" s="35">
        <f t="shared" si="4"/>
        <v>0</v>
      </c>
      <c r="I61" s="36">
        <f t="shared" si="5"/>
        <v>0</v>
      </c>
      <c r="J61" s="34"/>
      <c r="K61" s="35">
        <f t="shared" si="0"/>
        <v>0</v>
      </c>
      <c r="L61" s="36">
        <f t="shared" si="1"/>
        <v>0</v>
      </c>
      <c r="M61" s="34"/>
      <c r="N61" s="34"/>
      <c r="O61" s="2"/>
    </row>
    <row r="62" spans="1:15">
      <c r="A62" s="32">
        <v>2620</v>
      </c>
      <c r="B62" s="56" t="s">
        <v>62</v>
      </c>
      <c r="C62" s="34"/>
      <c r="D62" s="34"/>
      <c r="E62" s="35">
        <f t="shared" si="2"/>
        <v>0</v>
      </c>
      <c r="F62" s="36">
        <f t="shared" si="3"/>
        <v>0</v>
      </c>
      <c r="G62" s="34"/>
      <c r="H62" s="35">
        <f t="shared" si="4"/>
        <v>0</v>
      </c>
      <c r="I62" s="36">
        <f t="shared" si="5"/>
        <v>0</v>
      </c>
      <c r="J62" s="34"/>
      <c r="K62" s="35">
        <f t="shared" si="0"/>
        <v>0</v>
      </c>
      <c r="L62" s="36">
        <f t="shared" si="1"/>
        <v>0</v>
      </c>
      <c r="M62" s="34"/>
      <c r="N62" s="34"/>
      <c r="O62" s="2"/>
    </row>
    <row r="63" spans="1:15">
      <c r="A63" s="32">
        <v>2630</v>
      </c>
      <c r="B63" s="56" t="s">
        <v>68</v>
      </c>
      <c r="C63" s="34">
        <v>391</v>
      </c>
      <c r="D63" s="34">
        <v>547</v>
      </c>
      <c r="E63" s="35">
        <f t="shared" si="2"/>
        <v>156</v>
      </c>
      <c r="F63" s="36">
        <f t="shared" si="3"/>
        <v>1.3989769820971867</v>
      </c>
      <c r="G63" s="34">
        <v>547</v>
      </c>
      <c r="H63" s="35">
        <f t="shared" si="4"/>
        <v>0</v>
      </c>
      <c r="I63" s="36">
        <f t="shared" si="5"/>
        <v>1</v>
      </c>
      <c r="J63" s="34">
        <v>547</v>
      </c>
      <c r="K63" s="35">
        <f t="shared" si="0"/>
        <v>0</v>
      </c>
      <c r="L63" s="36">
        <f t="shared" si="1"/>
        <v>1</v>
      </c>
      <c r="M63" s="34">
        <v>547</v>
      </c>
      <c r="N63" s="34">
        <v>547</v>
      </c>
      <c r="O63" s="2"/>
    </row>
    <row r="64" spans="1:15">
      <c r="A64" s="105">
        <v>3000</v>
      </c>
      <c r="B64" s="106" t="s">
        <v>76</v>
      </c>
      <c r="C64" s="18">
        <f>C9-C43</f>
        <v>247</v>
      </c>
      <c r="D64" s="18">
        <f>D9-D43</f>
        <v>-1224</v>
      </c>
      <c r="E64" s="18" t="s">
        <v>77</v>
      </c>
      <c r="F64" s="18" t="s">
        <v>77</v>
      </c>
      <c r="G64" s="18">
        <f>G9-G43</f>
        <v>-1484</v>
      </c>
      <c r="H64" s="18" t="s">
        <v>77</v>
      </c>
      <c r="I64" s="18" t="s">
        <v>77</v>
      </c>
      <c r="J64" s="18">
        <f>J9-J43</f>
        <v>0</v>
      </c>
      <c r="K64" s="18" t="s">
        <v>77</v>
      </c>
      <c r="L64" s="18" t="s">
        <v>77</v>
      </c>
      <c r="M64" s="18">
        <f>M9-M43</f>
        <v>93</v>
      </c>
      <c r="N64" s="18">
        <f>N9-N43</f>
        <v>188</v>
      </c>
      <c r="O64" s="2"/>
    </row>
    <row r="65" spans="1:15" s="59" customFormat="1">
      <c r="A65" s="107"/>
      <c r="B65" s="108" t="s">
        <v>78</v>
      </c>
      <c r="C65" s="111">
        <f>IF(C64&lt;0,-C64/C10,0)</f>
        <v>0</v>
      </c>
      <c r="D65" s="111">
        <f>IF(D64&lt;0,-D64/D10,0)</f>
        <v>2.2583025830258303</v>
      </c>
      <c r="E65" s="111"/>
      <c r="F65" s="111"/>
      <c r="G65" s="111">
        <f>IF(G64&lt;0,-G64/G10,0)</f>
        <v>2.5630397236614852</v>
      </c>
      <c r="H65" s="111"/>
      <c r="I65" s="111"/>
      <c r="J65" s="111">
        <f>IF(J64&lt;0,-J64/J10,0)</f>
        <v>0</v>
      </c>
      <c r="K65" s="111"/>
      <c r="L65" s="111"/>
      <c r="M65" s="111">
        <f t="shared" ref="M65:N65" si="6">IF(M64&lt;0,-M64/M10,0)</f>
        <v>0</v>
      </c>
      <c r="N65" s="111">
        <f t="shared" si="6"/>
        <v>0</v>
      </c>
      <c r="O65" s="58"/>
    </row>
    <row r="66" spans="1:15" ht="31.5">
      <c r="A66" s="105">
        <v>4000</v>
      </c>
      <c r="B66" s="106" t="s">
        <v>79</v>
      </c>
      <c r="C66" s="18">
        <f>C67+C71+C74+C77+C80</f>
        <v>-247</v>
      </c>
      <c r="D66" s="18">
        <f>D67+D71+D74+D77+D80</f>
        <v>1224</v>
      </c>
      <c r="E66" s="18" t="s">
        <v>77</v>
      </c>
      <c r="F66" s="18" t="s">
        <v>77</v>
      </c>
      <c r="G66" s="18">
        <f>G67+G71+G74+G77+G80</f>
        <v>0</v>
      </c>
      <c r="H66" s="18" t="s">
        <v>77</v>
      </c>
      <c r="I66" s="18" t="s">
        <v>77</v>
      </c>
      <c r="J66" s="18">
        <f>J67+J71+J74+J77+J80</f>
        <v>0</v>
      </c>
      <c r="K66" s="18" t="s">
        <v>77</v>
      </c>
      <c r="L66" s="18" t="s">
        <v>77</v>
      </c>
      <c r="M66" s="18">
        <f>M67+M71+M74+M77+M80</f>
        <v>0</v>
      </c>
      <c r="N66" s="18">
        <f>N67+N71+N74+N77+N80</f>
        <v>0</v>
      </c>
      <c r="O66" s="2"/>
    </row>
    <row r="67" spans="1:15" s="65" customFormat="1" ht="31.5">
      <c r="A67" s="109">
        <v>4100</v>
      </c>
      <c r="B67" s="110" t="s">
        <v>80</v>
      </c>
      <c r="C67" s="63">
        <f>C68+C70</f>
        <v>0</v>
      </c>
      <c r="D67" s="63">
        <f>D68+D70</f>
        <v>0</v>
      </c>
      <c r="E67" s="63" t="s">
        <v>77</v>
      </c>
      <c r="F67" s="63" t="s">
        <v>77</v>
      </c>
      <c r="G67" s="63">
        <f>G68+G70</f>
        <v>0</v>
      </c>
      <c r="H67" s="63" t="s">
        <v>77</v>
      </c>
      <c r="I67" s="63" t="s">
        <v>77</v>
      </c>
      <c r="J67" s="63">
        <f>J68+J70</f>
        <v>0</v>
      </c>
      <c r="K67" s="63" t="s">
        <v>77</v>
      </c>
      <c r="L67" s="63" t="s">
        <v>77</v>
      </c>
      <c r="M67" s="63">
        <f>M68+M70</f>
        <v>0</v>
      </c>
      <c r="N67" s="63">
        <f>N68+N70</f>
        <v>0</v>
      </c>
      <c r="O67" s="64"/>
    </row>
    <row r="68" spans="1:15">
      <c r="A68" s="32">
        <v>4110</v>
      </c>
      <c r="B68" s="33" t="s">
        <v>81</v>
      </c>
      <c r="C68" s="34"/>
      <c r="D68" s="34"/>
      <c r="E68" s="35" t="s">
        <v>77</v>
      </c>
      <c r="F68" s="35" t="s">
        <v>77</v>
      </c>
      <c r="G68" s="34"/>
      <c r="H68" s="35" t="s">
        <v>77</v>
      </c>
      <c r="I68" s="35" t="s">
        <v>77</v>
      </c>
      <c r="J68" s="34"/>
      <c r="K68" s="35" t="s">
        <v>77</v>
      </c>
      <c r="L68" s="35" t="s">
        <v>77</v>
      </c>
      <c r="M68" s="34"/>
      <c r="N68" s="34"/>
      <c r="O68" s="2"/>
    </row>
    <row r="69" spans="1:15">
      <c r="A69" s="37">
        <v>4111</v>
      </c>
      <c r="B69" s="38" t="s">
        <v>82</v>
      </c>
      <c r="C69" s="66"/>
      <c r="D69" s="66"/>
      <c r="E69" s="67" t="s">
        <v>77</v>
      </c>
      <c r="F69" s="67" t="s">
        <v>77</v>
      </c>
      <c r="G69" s="66"/>
      <c r="H69" s="67" t="s">
        <v>77</v>
      </c>
      <c r="I69" s="67" t="s">
        <v>77</v>
      </c>
      <c r="J69" s="66"/>
      <c r="K69" s="67" t="s">
        <v>77</v>
      </c>
      <c r="L69" s="67" t="s">
        <v>77</v>
      </c>
      <c r="M69" s="66"/>
      <c r="N69" s="66"/>
      <c r="O69" s="2"/>
    </row>
    <row r="70" spans="1:15">
      <c r="A70" s="32">
        <v>4120</v>
      </c>
      <c r="B70" s="33" t="s">
        <v>83</v>
      </c>
      <c r="C70" s="34"/>
      <c r="D70" s="34"/>
      <c r="E70" s="35" t="s">
        <v>77</v>
      </c>
      <c r="F70" s="35" t="s">
        <v>77</v>
      </c>
      <c r="G70" s="34"/>
      <c r="H70" s="35" t="s">
        <v>77</v>
      </c>
      <c r="I70" s="35" t="s">
        <v>77</v>
      </c>
      <c r="J70" s="34"/>
      <c r="K70" s="35" t="s">
        <v>77</v>
      </c>
      <c r="L70" s="35" t="s">
        <v>77</v>
      </c>
      <c r="M70" s="34"/>
      <c r="N70" s="34"/>
      <c r="O70" s="2"/>
    </row>
    <row r="71" spans="1:15" s="65" customFormat="1" ht="31.5">
      <c r="A71" s="60">
        <v>4200</v>
      </c>
      <c r="B71" s="61" t="s">
        <v>84</v>
      </c>
      <c r="C71" s="62">
        <f>C72+C73</f>
        <v>0</v>
      </c>
      <c r="D71" s="62">
        <f>D72+D73</f>
        <v>0</v>
      </c>
      <c r="E71" s="63" t="s">
        <v>77</v>
      </c>
      <c r="F71" s="63" t="s">
        <v>77</v>
      </c>
      <c r="G71" s="62">
        <f>G72+G73</f>
        <v>0</v>
      </c>
      <c r="H71" s="63" t="s">
        <v>77</v>
      </c>
      <c r="I71" s="63" t="s">
        <v>77</v>
      </c>
      <c r="J71" s="62">
        <f>J72+J73</f>
        <v>0</v>
      </c>
      <c r="K71" s="63" t="s">
        <v>77</v>
      </c>
      <c r="L71" s="63" t="s">
        <v>77</v>
      </c>
      <c r="M71" s="62">
        <f>M72+M73</f>
        <v>0</v>
      </c>
      <c r="N71" s="62">
        <f>N72+N73</f>
        <v>0</v>
      </c>
      <c r="O71" s="64"/>
    </row>
    <row r="72" spans="1:15">
      <c r="A72" s="32">
        <v>4210</v>
      </c>
      <c r="B72" s="33" t="s">
        <v>85</v>
      </c>
      <c r="C72" s="34"/>
      <c r="D72" s="34"/>
      <c r="E72" s="35" t="s">
        <v>77</v>
      </c>
      <c r="F72" s="35" t="s">
        <v>77</v>
      </c>
      <c r="G72" s="34"/>
      <c r="H72" s="35" t="s">
        <v>77</v>
      </c>
      <c r="I72" s="35" t="s">
        <v>77</v>
      </c>
      <c r="J72" s="34"/>
      <c r="K72" s="35" t="s">
        <v>77</v>
      </c>
      <c r="L72" s="35" t="s">
        <v>77</v>
      </c>
      <c r="M72" s="34"/>
      <c r="N72" s="34"/>
      <c r="O72" s="2"/>
    </row>
    <row r="73" spans="1:15">
      <c r="A73" s="32">
        <v>4220</v>
      </c>
      <c r="B73" s="33" t="s">
        <v>86</v>
      </c>
      <c r="C73" s="34"/>
      <c r="D73" s="34"/>
      <c r="E73" s="35" t="s">
        <v>77</v>
      </c>
      <c r="F73" s="35" t="s">
        <v>77</v>
      </c>
      <c r="G73" s="34"/>
      <c r="H73" s="35" t="s">
        <v>77</v>
      </c>
      <c r="I73" s="35" t="s">
        <v>77</v>
      </c>
      <c r="J73" s="34"/>
      <c r="K73" s="35" t="s">
        <v>77</v>
      </c>
      <c r="L73" s="35" t="s">
        <v>77</v>
      </c>
      <c r="M73" s="34"/>
      <c r="N73" s="34"/>
      <c r="O73" s="2"/>
    </row>
    <row r="74" spans="1:15" s="65" customFormat="1">
      <c r="A74" s="60">
        <v>4300</v>
      </c>
      <c r="B74" s="61" t="s">
        <v>87</v>
      </c>
      <c r="C74" s="62">
        <f>C75+C76</f>
        <v>0</v>
      </c>
      <c r="D74" s="62">
        <f>D75+D76</f>
        <v>0</v>
      </c>
      <c r="E74" s="63" t="s">
        <v>77</v>
      </c>
      <c r="F74" s="63" t="s">
        <v>77</v>
      </c>
      <c r="G74" s="62">
        <f>G75+G76</f>
        <v>0</v>
      </c>
      <c r="H74" s="63" t="s">
        <v>77</v>
      </c>
      <c r="I74" s="63" t="s">
        <v>77</v>
      </c>
      <c r="J74" s="62">
        <f>J75+J76</f>
        <v>0</v>
      </c>
      <c r="K74" s="63" t="s">
        <v>77</v>
      </c>
      <c r="L74" s="63" t="s">
        <v>77</v>
      </c>
      <c r="M74" s="62">
        <f>M75+M76</f>
        <v>0</v>
      </c>
      <c r="N74" s="62">
        <f>N75+N76</f>
        <v>0</v>
      </c>
      <c r="O74" s="64"/>
    </row>
    <row r="75" spans="1:15">
      <c r="A75" s="32">
        <v>4310</v>
      </c>
      <c r="B75" s="33" t="s">
        <v>88</v>
      </c>
      <c r="C75" s="34"/>
      <c r="D75" s="34"/>
      <c r="E75" s="35" t="s">
        <v>77</v>
      </c>
      <c r="F75" s="35" t="s">
        <v>77</v>
      </c>
      <c r="G75" s="34"/>
      <c r="H75" s="35" t="s">
        <v>77</v>
      </c>
      <c r="I75" s="35" t="s">
        <v>77</v>
      </c>
      <c r="J75" s="34"/>
      <c r="K75" s="35" t="s">
        <v>77</v>
      </c>
      <c r="L75" s="35" t="s">
        <v>77</v>
      </c>
      <c r="M75" s="34"/>
      <c r="N75" s="34"/>
      <c r="O75" s="2"/>
    </row>
    <row r="76" spans="1:15">
      <c r="A76" s="32">
        <v>4320</v>
      </c>
      <c r="B76" s="33" t="s">
        <v>89</v>
      </c>
      <c r="C76" s="34"/>
      <c r="D76" s="34"/>
      <c r="E76" s="35" t="s">
        <v>77</v>
      </c>
      <c r="F76" s="35" t="s">
        <v>77</v>
      </c>
      <c r="G76" s="34"/>
      <c r="H76" s="35" t="s">
        <v>77</v>
      </c>
      <c r="I76" s="35" t="s">
        <v>77</v>
      </c>
      <c r="J76" s="34"/>
      <c r="K76" s="35" t="s">
        <v>77</v>
      </c>
      <c r="L76" s="35" t="s">
        <v>77</v>
      </c>
      <c r="M76" s="34"/>
      <c r="N76" s="34"/>
      <c r="O76" s="2"/>
    </row>
    <row r="77" spans="1:15" s="65" customFormat="1">
      <c r="A77" s="60">
        <v>4400</v>
      </c>
      <c r="B77" s="61" t="s">
        <v>90</v>
      </c>
      <c r="C77" s="62">
        <f>C78+C79</f>
        <v>0</v>
      </c>
      <c r="D77" s="62">
        <f>D78+D79</f>
        <v>0</v>
      </c>
      <c r="E77" s="63" t="s">
        <v>77</v>
      </c>
      <c r="F77" s="63" t="s">
        <v>77</v>
      </c>
      <c r="G77" s="62">
        <f>G78+G79</f>
        <v>0</v>
      </c>
      <c r="H77" s="63" t="s">
        <v>77</v>
      </c>
      <c r="I77" s="63" t="s">
        <v>77</v>
      </c>
      <c r="J77" s="62">
        <f>J78+J79</f>
        <v>0</v>
      </c>
      <c r="K77" s="63" t="s">
        <v>77</v>
      </c>
      <c r="L77" s="63" t="s">
        <v>77</v>
      </c>
      <c r="M77" s="62">
        <f>M78+M79</f>
        <v>0</v>
      </c>
      <c r="N77" s="62">
        <f>N78+N79</f>
        <v>0</v>
      </c>
      <c r="O77" s="64"/>
    </row>
    <row r="78" spans="1:15">
      <c r="A78" s="32">
        <v>4410</v>
      </c>
      <c r="B78" s="33" t="s">
        <v>91</v>
      </c>
      <c r="C78" s="34"/>
      <c r="D78" s="34"/>
      <c r="E78" s="35" t="s">
        <v>77</v>
      </c>
      <c r="F78" s="35" t="s">
        <v>77</v>
      </c>
      <c r="G78" s="34"/>
      <c r="H78" s="35" t="s">
        <v>77</v>
      </c>
      <c r="I78" s="35" t="s">
        <v>77</v>
      </c>
      <c r="J78" s="34"/>
      <c r="K78" s="35" t="s">
        <v>77</v>
      </c>
      <c r="L78" s="35" t="s">
        <v>77</v>
      </c>
      <c r="M78" s="34"/>
      <c r="N78" s="34"/>
      <c r="O78" s="2"/>
    </row>
    <row r="79" spans="1:15">
      <c r="A79" s="32">
        <v>4420</v>
      </c>
      <c r="B79" s="33" t="s">
        <v>92</v>
      </c>
      <c r="C79" s="34"/>
      <c r="D79" s="34"/>
      <c r="E79" s="35" t="s">
        <v>77</v>
      </c>
      <c r="F79" s="35" t="s">
        <v>77</v>
      </c>
      <c r="G79" s="34"/>
      <c r="H79" s="35" t="s">
        <v>77</v>
      </c>
      <c r="I79" s="35" t="s">
        <v>77</v>
      </c>
      <c r="J79" s="34"/>
      <c r="K79" s="35" t="s">
        <v>77</v>
      </c>
      <c r="L79" s="35" t="s">
        <v>77</v>
      </c>
      <c r="M79" s="34"/>
      <c r="N79" s="34"/>
      <c r="O79" s="2"/>
    </row>
    <row r="80" spans="1:15" s="65" customFormat="1" ht="31.5">
      <c r="A80" s="60">
        <v>4500</v>
      </c>
      <c r="B80" s="61" t="s">
        <v>93</v>
      </c>
      <c r="C80" s="62">
        <v>-247</v>
      </c>
      <c r="D80" s="62">
        <v>1224</v>
      </c>
      <c r="E80" s="63" t="s">
        <v>77</v>
      </c>
      <c r="F80" s="63" t="s">
        <v>77</v>
      </c>
      <c r="G80" s="62"/>
      <c r="H80" s="63" t="s">
        <v>77</v>
      </c>
      <c r="I80" s="63" t="s">
        <v>77</v>
      </c>
      <c r="J80" s="62"/>
      <c r="K80" s="63" t="s">
        <v>77</v>
      </c>
      <c r="L80" s="63" t="s">
        <v>77</v>
      </c>
      <c r="M80" s="62"/>
      <c r="N80" s="62"/>
      <c r="O80" s="64"/>
    </row>
    <row r="81" spans="1:15">
      <c r="A81" s="68"/>
      <c r="B81" s="69"/>
      <c r="C81" s="70"/>
      <c r="D81" s="70"/>
      <c r="E81" s="71"/>
      <c r="F81" s="72"/>
      <c r="G81" s="70"/>
      <c r="H81" s="71"/>
      <c r="I81" s="72"/>
      <c r="J81" s="70"/>
      <c r="K81" s="71"/>
      <c r="L81" s="72"/>
      <c r="M81" s="70"/>
      <c r="N81" s="70"/>
      <c r="O81" s="2"/>
    </row>
    <row r="82" spans="1:15" s="79" customFormat="1">
      <c r="A82" s="73"/>
      <c r="B82" s="74" t="s">
        <v>94</v>
      </c>
      <c r="C82" s="75"/>
      <c r="D82" s="75"/>
      <c r="E82" s="76"/>
      <c r="F82" s="77"/>
      <c r="G82" s="75"/>
      <c r="H82" s="76"/>
      <c r="I82" s="77"/>
      <c r="J82" s="75"/>
      <c r="K82" s="76"/>
      <c r="L82" s="77"/>
      <c r="M82" s="75"/>
      <c r="N82" s="75"/>
      <c r="O82" s="78"/>
    </row>
    <row r="83" spans="1:15" s="84" customFormat="1" ht="31.5">
      <c r="A83" s="80">
        <v>5000</v>
      </c>
      <c r="B83" s="81" t="s">
        <v>95</v>
      </c>
      <c r="C83" s="82">
        <f>C57+C45+C48+C49+C60</f>
        <v>3020</v>
      </c>
      <c r="D83" s="82">
        <f>D57+D45+D48+D49+D60</f>
        <v>4394</v>
      </c>
      <c r="E83" s="82">
        <f t="shared" ref="E83:E89" si="7">D83-C83</f>
        <v>1374</v>
      </c>
      <c r="F83" s="29">
        <f t="shared" ref="F83:F89" si="8">IF(C83=0,0,D83/C83)</f>
        <v>1.4549668874172186</v>
      </c>
      <c r="G83" s="82">
        <f>G57+G45+G48+G49+G60</f>
        <v>4779</v>
      </c>
      <c r="H83" s="82">
        <f t="shared" ref="H83:H89" si="9">G83-D83</f>
        <v>385</v>
      </c>
      <c r="I83" s="29">
        <f t="shared" ref="I83:I89" si="10">IF(D83=0,0,G83/D83)</f>
        <v>1.0876194811106055</v>
      </c>
      <c r="J83" s="82">
        <f>J57+J45+J48+J49+J60</f>
        <v>3295</v>
      </c>
      <c r="K83" s="82">
        <f t="shared" ref="K83:K89" si="11">J83-D83</f>
        <v>-1099</v>
      </c>
      <c r="L83" s="29">
        <f t="shared" ref="L83:L89" si="12">IF(D83=0,0,J83/D83)</f>
        <v>0.74988620846609011</v>
      </c>
      <c r="M83" s="82">
        <f>M57+M45+M48+M49+M60</f>
        <v>3109</v>
      </c>
      <c r="N83" s="82">
        <f>N57+N45+N48+N49+N60</f>
        <v>3077</v>
      </c>
      <c r="O83" s="83"/>
    </row>
    <row r="84" spans="1:15" s="90" customFormat="1">
      <c r="A84" s="85">
        <v>5100</v>
      </c>
      <c r="B84" s="86" t="s">
        <v>96</v>
      </c>
      <c r="C84" s="87">
        <f>C46+C51+C56</f>
        <v>1942</v>
      </c>
      <c r="D84" s="87">
        <f>D46+D51+D56</f>
        <v>2907</v>
      </c>
      <c r="E84" s="87">
        <f t="shared" si="7"/>
        <v>965</v>
      </c>
      <c r="F84" s="88">
        <f t="shared" si="8"/>
        <v>1.4969104016477859</v>
      </c>
      <c r="G84" s="87">
        <f>G46+G51+G56</f>
        <v>3474</v>
      </c>
      <c r="H84" s="87">
        <f t="shared" si="9"/>
        <v>567</v>
      </c>
      <c r="I84" s="88">
        <f t="shared" si="10"/>
        <v>1.195046439628483</v>
      </c>
      <c r="J84" s="87">
        <f>J46+J51+J56</f>
        <v>1863</v>
      </c>
      <c r="K84" s="87">
        <f t="shared" si="11"/>
        <v>-1044</v>
      </c>
      <c r="L84" s="88">
        <f t="shared" si="12"/>
        <v>0.64086687306501544</v>
      </c>
      <c r="M84" s="87">
        <f>M46+M51+M56</f>
        <v>1860</v>
      </c>
      <c r="N84" s="87">
        <f>N46+N51+N56</f>
        <v>1789</v>
      </c>
      <c r="O84" s="89"/>
    </row>
    <row r="85" spans="1:15" s="49" customFormat="1">
      <c r="A85" s="91">
        <v>5200</v>
      </c>
      <c r="B85" s="92" t="s">
        <v>97</v>
      </c>
      <c r="C85" s="93"/>
      <c r="D85" s="93"/>
      <c r="E85" s="87">
        <f>D85-C85</f>
        <v>0</v>
      </c>
      <c r="F85" s="88">
        <f t="shared" si="8"/>
        <v>0</v>
      </c>
      <c r="G85" s="93"/>
      <c r="H85" s="87">
        <f t="shared" si="9"/>
        <v>0</v>
      </c>
      <c r="I85" s="88">
        <f t="shared" si="10"/>
        <v>0</v>
      </c>
      <c r="J85" s="93"/>
      <c r="K85" s="87">
        <f t="shared" si="11"/>
        <v>0</v>
      </c>
      <c r="L85" s="88">
        <f t="shared" si="12"/>
        <v>0</v>
      </c>
      <c r="M85" s="93"/>
      <c r="N85" s="93"/>
      <c r="O85" s="94"/>
    </row>
    <row r="86" spans="1:15" s="90" customFormat="1">
      <c r="A86" s="85">
        <v>5300</v>
      </c>
      <c r="B86" s="86" t="s">
        <v>62</v>
      </c>
      <c r="C86" s="87">
        <f>C47+C62</f>
        <v>3</v>
      </c>
      <c r="D86" s="87">
        <f>D47+D62</f>
        <v>1</v>
      </c>
      <c r="E86" s="87">
        <f t="shared" ref="E86:E88" si="13">D86-C86</f>
        <v>-2</v>
      </c>
      <c r="F86" s="88">
        <f t="shared" si="8"/>
        <v>0.33333333333333331</v>
      </c>
      <c r="G86" s="87">
        <f>G47+G62</f>
        <v>0</v>
      </c>
      <c r="H86" s="87">
        <f t="shared" si="9"/>
        <v>-1</v>
      </c>
      <c r="I86" s="88">
        <f t="shared" si="10"/>
        <v>0</v>
      </c>
      <c r="J86" s="87">
        <f>J47+J62</f>
        <v>0</v>
      </c>
      <c r="K86" s="87">
        <f t="shared" si="11"/>
        <v>-1</v>
      </c>
      <c r="L86" s="88">
        <f t="shared" si="12"/>
        <v>0</v>
      </c>
      <c r="M86" s="87">
        <f>M47+M62</f>
        <v>0</v>
      </c>
      <c r="N86" s="87">
        <f>N47+N62</f>
        <v>0</v>
      </c>
      <c r="O86" s="89"/>
    </row>
    <row r="87" spans="1:15" s="49" customFormat="1">
      <c r="A87" s="91">
        <v>5400</v>
      </c>
      <c r="B87" s="92" t="s">
        <v>98</v>
      </c>
      <c r="C87" s="93"/>
      <c r="D87" s="93"/>
      <c r="E87" s="87">
        <f t="shared" si="13"/>
        <v>0</v>
      </c>
      <c r="F87" s="88">
        <f t="shared" si="8"/>
        <v>0</v>
      </c>
      <c r="G87" s="93"/>
      <c r="H87" s="87">
        <f t="shared" si="9"/>
        <v>0</v>
      </c>
      <c r="I87" s="88">
        <f t="shared" si="10"/>
        <v>0</v>
      </c>
      <c r="J87" s="93"/>
      <c r="K87" s="87">
        <f t="shared" si="11"/>
        <v>0</v>
      </c>
      <c r="L87" s="88">
        <f t="shared" si="12"/>
        <v>0</v>
      </c>
      <c r="M87" s="93"/>
      <c r="N87" s="93"/>
      <c r="O87" s="94"/>
    </row>
    <row r="88" spans="1:15" s="49" customFormat="1">
      <c r="A88" s="91">
        <v>5500</v>
      </c>
      <c r="B88" s="92" t="s">
        <v>99</v>
      </c>
      <c r="C88" s="87">
        <v>0</v>
      </c>
      <c r="D88" s="87">
        <v>0</v>
      </c>
      <c r="E88" s="87">
        <f t="shared" si="13"/>
        <v>0</v>
      </c>
      <c r="F88" s="88">
        <f t="shared" si="8"/>
        <v>0</v>
      </c>
      <c r="G88" s="87">
        <v>0</v>
      </c>
      <c r="H88" s="87">
        <f t="shared" si="9"/>
        <v>0</v>
      </c>
      <c r="I88" s="88">
        <f t="shared" si="10"/>
        <v>0</v>
      </c>
      <c r="J88" s="87">
        <v>0</v>
      </c>
      <c r="K88" s="87">
        <f t="shared" si="11"/>
        <v>0</v>
      </c>
      <c r="L88" s="88">
        <f t="shared" si="12"/>
        <v>0</v>
      </c>
      <c r="M88" s="93"/>
      <c r="N88" s="93"/>
      <c r="O88" s="94"/>
    </row>
    <row r="89" spans="1:15" s="90" customFormat="1">
      <c r="A89" s="85">
        <v>5600</v>
      </c>
      <c r="B89" s="86" t="s">
        <v>68</v>
      </c>
      <c r="C89" s="87">
        <f>C83-C84-C85-C86-C87-C88</f>
        <v>1075</v>
      </c>
      <c r="D89" s="87">
        <f>D83-D84-D85-D86-D87-D88</f>
        <v>1486</v>
      </c>
      <c r="E89" s="87">
        <f t="shared" si="7"/>
        <v>411</v>
      </c>
      <c r="F89" s="88">
        <f t="shared" si="8"/>
        <v>1.3823255813953488</v>
      </c>
      <c r="G89" s="87">
        <f>G83-G84-G85-G86-G87-G88</f>
        <v>1305</v>
      </c>
      <c r="H89" s="87">
        <f t="shared" si="9"/>
        <v>-181</v>
      </c>
      <c r="I89" s="88">
        <f t="shared" si="10"/>
        <v>0.87819650067294752</v>
      </c>
      <c r="J89" s="87">
        <f>J83-J84-J85-J86-J87-J88</f>
        <v>1432</v>
      </c>
      <c r="K89" s="87">
        <f t="shared" si="11"/>
        <v>-54</v>
      </c>
      <c r="L89" s="88">
        <f t="shared" si="12"/>
        <v>0.96366083445491246</v>
      </c>
      <c r="M89" s="87">
        <f t="shared" ref="M89:N89" si="14">M83-M84-M85-M86-M87-M88</f>
        <v>1249</v>
      </c>
      <c r="N89" s="87">
        <f t="shared" si="14"/>
        <v>1288</v>
      </c>
      <c r="O89" s="89"/>
    </row>
    <row r="90" spans="1:15" s="49" customFormat="1" ht="12.75" customHeight="1">
      <c r="A90" s="95"/>
      <c r="B90" s="95"/>
      <c r="C90" s="95"/>
      <c r="D90" s="95"/>
      <c r="E90" s="95"/>
      <c r="F90" s="96"/>
      <c r="G90" s="95"/>
      <c r="H90" s="95"/>
      <c r="I90" s="96"/>
      <c r="J90" s="96"/>
      <c r="K90" s="96"/>
      <c r="L90" s="96"/>
      <c r="M90" s="95"/>
      <c r="N90" s="96"/>
      <c r="O90" s="94"/>
    </row>
    <row r="91" spans="1:15" ht="12.75" customHeight="1">
      <c r="A91" s="97"/>
      <c r="B91" s="97"/>
      <c r="C91" s="97"/>
      <c r="D91" s="97"/>
      <c r="E91" s="97"/>
      <c r="F91" s="98"/>
      <c r="G91" s="97"/>
      <c r="H91" s="97"/>
      <c r="I91" s="98"/>
      <c r="J91" s="98"/>
      <c r="K91" s="98"/>
      <c r="L91" s="98"/>
      <c r="M91" s="97"/>
      <c r="N91" s="99"/>
      <c r="O91" s="2"/>
    </row>
    <row r="92" spans="1:15" ht="12.75" customHeight="1">
      <c r="A92" s="97"/>
      <c r="B92" s="97"/>
      <c r="C92" s="97"/>
      <c r="D92" s="97"/>
      <c r="E92" s="97"/>
      <c r="F92" s="98"/>
      <c r="G92" s="97"/>
      <c r="H92" s="97"/>
      <c r="I92" s="98"/>
      <c r="J92" s="98"/>
      <c r="K92" s="98"/>
      <c r="L92" s="98"/>
      <c r="M92" s="97"/>
      <c r="N92" s="99"/>
      <c r="O92" s="2"/>
    </row>
    <row r="93" spans="1:15" ht="12.75" customHeight="1">
      <c r="A93" s="97" t="s">
        <v>100</v>
      </c>
      <c r="B93" s="100"/>
      <c r="C93" s="97"/>
      <c r="D93" s="97"/>
      <c r="E93" s="97"/>
      <c r="F93" s="98"/>
      <c r="G93" s="97"/>
      <c r="H93" s="97"/>
      <c r="I93" s="98"/>
      <c r="J93" s="98"/>
      <c r="K93" s="98"/>
      <c r="L93" s="98"/>
      <c r="M93" s="97"/>
      <c r="N93" s="99"/>
      <c r="O93" s="2"/>
    </row>
    <row r="94" spans="1:15" ht="12.75" customHeight="1">
      <c r="A94" s="101"/>
      <c r="B94" s="101"/>
      <c r="C94" s="97"/>
      <c r="D94" s="97"/>
      <c r="E94" s="97"/>
      <c r="F94" s="102" t="s">
        <v>101</v>
      </c>
      <c r="G94" s="97"/>
      <c r="H94" s="97"/>
      <c r="I94" s="98"/>
      <c r="J94" s="98"/>
      <c r="K94" s="98"/>
      <c r="L94" s="98"/>
      <c r="M94" s="97"/>
      <c r="N94" s="99"/>
      <c r="O94" s="2"/>
    </row>
    <row r="95" spans="1:15" ht="12.75" customHeight="1">
      <c r="A95" s="97"/>
      <c r="B95" s="100"/>
      <c r="C95" s="100"/>
      <c r="D95" s="97"/>
      <c r="E95" s="97"/>
      <c r="F95" s="98"/>
      <c r="G95" s="97"/>
      <c r="H95" s="97"/>
      <c r="I95" s="98"/>
      <c r="J95" s="98"/>
      <c r="K95" s="98"/>
      <c r="L95" s="98"/>
      <c r="M95" s="97"/>
      <c r="N95" s="99"/>
      <c r="O95" s="2"/>
    </row>
    <row r="96" spans="1:15" ht="12.75" customHeight="1">
      <c r="A96" s="97" t="s">
        <v>102</v>
      </c>
      <c r="B96" s="100"/>
      <c r="C96" s="97"/>
      <c r="D96" s="97"/>
      <c r="E96" s="97"/>
      <c r="F96" s="98"/>
      <c r="G96" s="97"/>
      <c r="H96" s="97"/>
      <c r="I96" s="98"/>
      <c r="J96" s="98"/>
      <c r="K96" s="98"/>
      <c r="L96" s="98"/>
      <c r="M96" s="97"/>
      <c r="N96" s="99"/>
      <c r="O96" s="2"/>
    </row>
    <row r="97" spans="1:15" ht="12.75" customHeight="1">
      <c r="A97" s="101"/>
      <c r="B97" s="101"/>
      <c r="C97" s="97"/>
      <c r="D97" s="97"/>
      <c r="E97" s="97"/>
      <c r="F97" s="102" t="s">
        <v>101</v>
      </c>
      <c r="G97" s="97"/>
      <c r="H97" s="97"/>
      <c r="I97" s="98"/>
      <c r="J97" s="98"/>
      <c r="K97" s="98"/>
      <c r="L97" s="98"/>
      <c r="M97" s="97"/>
      <c r="N97" s="99"/>
      <c r="O97" s="2"/>
    </row>
    <row r="98" spans="1:15" ht="12.75" customHeight="1">
      <c r="A98" s="2"/>
      <c r="B98" s="2"/>
      <c r="C98" s="2"/>
      <c r="D98" s="2"/>
      <c r="E98" s="2"/>
      <c r="F98" s="99"/>
      <c r="G98" s="2"/>
      <c r="H98" s="2"/>
      <c r="I98" s="99"/>
      <c r="J98" s="99"/>
      <c r="K98" s="99"/>
      <c r="L98" s="99"/>
      <c r="M98" s="2"/>
      <c r="N98" s="99"/>
      <c r="O98" s="2"/>
    </row>
    <row r="99" spans="1:15" ht="15" customHeight="1">
      <c r="A99" s="103"/>
      <c r="B99" s="103"/>
      <c r="C99" s="103"/>
      <c r="D99" s="103"/>
      <c r="E99" s="103"/>
      <c r="F99" s="99"/>
      <c r="G99" s="103"/>
      <c r="H99" s="103"/>
      <c r="I99" s="99"/>
      <c r="J99" s="99"/>
      <c r="K99" s="99"/>
      <c r="L99" s="99"/>
      <c r="M99" s="103"/>
      <c r="N99" s="99"/>
      <c r="O99" s="103"/>
    </row>
  </sheetData>
  <sheetProtection algorithmName="SHA-512" hashValue="xcU1IyFK4L35iMni9MrjijvY2x3oOrE1NC+vjcuj2/HqetkgdSZzugs8MwI2w0cJKGfDUBFPuaXr9zKSLP9Wiw==" saltValue="eyb+aayY0nBA+vVhLgfnEA==" spinCount="100000" sheet="1" autoFilter="0"/>
  <mergeCells count="17">
    <mergeCell ref="M6:M7"/>
    <mergeCell ref="A1:N1"/>
    <mergeCell ref="A2:N2"/>
    <mergeCell ref="A3:N3"/>
    <mergeCell ref="A5:A7"/>
    <mergeCell ref="B5:B7"/>
    <mergeCell ref="C5:C7"/>
    <mergeCell ref="D5:F5"/>
    <mergeCell ref="G5:I5"/>
    <mergeCell ref="J5:N5"/>
    <mergeCell ref="D6:D7"/>
    <mergeCell ref="N6:N7"/>
    <mergeCell ref="E6:F6"/>
    <mergeCell ref="G6:G7"/>
    <mergeCell ref="H6:I6"/>
    <mergeCell ref="J6:J7"/>
    <mergeCell ref="K6:L6"/>
  </mergeCells>
  <printOptions horizontalCentered="1"/>
  <pageMargins left="0" right="0" top="0.19685039370078741" bottom="0" header="0.51181102362204722" footer="0.51181102362204722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шаблон</vt:lpstr>
      <vt:lpstr>шаблон!Заголовки_для_печати</vt:lpstr>
      <vt:lpstr>шаблон!Область_печати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k215_7</dc:creator>
  <cp:lastModifiedBy>Наташа</cp:lastModifiedBy>
  <cp:lastPrinted>2018-11-15T04:13:33Z</cp:lastPrinted>
  <dcterms:created xsi:type="dcterms:W3CDTF">2018-11-09T03:02:41Z</dcterms:created>
  <dcterms:modified xsi:type="dcterms:W3CDTF">2018-11-15T04:21:39Z</dcterms:modified>
</cp:coreProperties>
</file>